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0" windowWidth="15480" windowHeight="7515"/>
  </bookViews>
  <sheets>
    <sheet name="Spørgeskema - Pæd team" sheetId="1" r:id="rId1"/>
    <sheet name="Spørgeskema - Klient" sheetId="8" r:id="rId2"/>
    <sheet name="Grafisk opgørelse" sheetId="2" r:id="rId3"/>
  </sheets>
  <calcPr calcId="145621"/>
</workbook>
</file>

<file path=xl/calcChain.xml><?xml version="1.0" encoding="utf-8"?>
<calcChain xmlns="http://schemas.openxmlformats.org/spreadsheetml/2006/main">
  <c r="J56" i="1"/>
  <c r="F58"/>
  <c r="F58" i="8"/>
  <c r="L66"/>
  <c r="L66" i="1"/>
  <c r="F53" i="8" l="1"/>
  <c r="E53"/>
  <c r="D53"/>
  <c r="C53"/>
  <c r="J51"/>
  <c r="G51"/>
  <c r="K51" s="1"/>
  <c r="G50"/>
  <c r="M50" s="1"/>
  <c r="K49"/>
  <c r="J49"/>
  <c r="G49"/>
  <c r="K48"/>
  <c r="G48"/>
  <c r="J48" s="1"/>
  <c r="K47"/>
  <c r="H47"/>
  <c r="M47" s="1"/>
  <c r="H46"/>
  <c r="K46" s="1"/>
  <c r="K45"/>
  <c r="J45"/>
  <c r="G45"/>
  <c r="M44"/>
  <c r="H44"/>
  <c r="L44" s="1"/>
  <c r="K43"/>
  <c r="H43"/>
  <c r="L43" s="1"/>
  <c r="H42"/>
  <c r="M42" s="1"/>
  <c r="G41"/>
  <c r="L41" s="1"/>
  <c r="M40"/>
  <c r="J40"/>
  <c r="H40"/>
  <c r="G39"/>
  <c r="K39" s="1"/>
  <c r="M38"/>
  <c r="L38"/>
  <c r="G38"/>
  <c r="M37"/>
  <c r="G37"/>
  <c r="K37" s="1"/>
  <c r="K36"/>
  <c r="H36"/>
  <c r="L36" s="1"/>
  <c r="L35"/>
  <c r="G35"/>
  <c r="M34"/>
  <c r="H34"/>
  <c r="J34" s="1"/>
  <c r="L33"/>
  <c r="M33"/>
  <c r="M32"/>
  <c r="L31"/>
  <c r="G31"/>
  <c r="M31" s="1"/>
  <c r="G30"/>
  <c r="M30" s="1"/>
  <c r="G29"/>
  <c r="M29" s="1"/>
  <c r="G28"/>
  <c r="L28" s="1"/>
  <c r="K27"/>
  <c r="H27"/>
  <c r="J27" s="1"/>
  <c r="G26"/>
  <c r="L26" s="1"/>
  <c r="G25"/>
  <c r="L25" s="1"/>
  <c r="M24"/>
  <c r="L24"/>
  <c r="H24"/>
  <c r="K23"/>
  <c r="H23"/>
  <c r="J23" s="1"/>
  <c r="H22"/>
  <c r="L22" s="1"/>
  <c r="L21"/>
  <c r="K21"/>
  <c r="H21"/>
  <c r="M20"/>
  <c r="H20"/>
  <c r="L20" s="1"/>
  <c r="J19"/>
  <c r="H19"/>
  <c r="K19" s="1"/>
  <c r="G18"/>
  <c r="K18" s="1"/>
  <c r="H17"/>
  <c r="L17" s="1"/>
  <c r="G16"/>
  <c r="K16" s="1"/>
  <c r="G15"/>
  <c r="J15" s="1"/>
  <c r="H14"/>
  <c r="K14" s="1"/>
  <c r="H13"/>
  <c r="M13" s="1"/>
  <c r="G12"/>
  <c r="K12" s="1"/>
  <c r="G11"/>
  <c r="K11" s="1"/>
  <c r="M10"/>
  <c r="H10"/>
  <c r="G9"/>
  <c r="L9" s="1"/>
  <c r="J8"/>
  <c r="H8"/>
  <c r="K8" s="1"/>
  <c r="M7"/>
  <c r="H7"/>
  <c r="H6"/>
  <c r="L6" s="1"/>
  <c r="G5"/>
  <c r="M5" s="1"/>
  <c r="L4"/>
  <c r="H4"/>
  <c r="L3"/>
  <c r="G3"/>
  <c r="K2"/>
  <c r="H2"/>
  <c r="M40" i="1"/>
  <c r="J40"/>
  <c r="M10"/>
  <c r="L4"/>
  <c r="H10"/>
  <c r="H47"/>
  <c r="M47" s="1"/>
  <c r="H46"/>
  <c r="J46" s="1"/>
  <c r="H44"/>
  <c r="L44" s="1"/>
  <c r="H43"/>
  <c r="L43" s="1"/>
  <c r="H42"/>
  <c r="M42" s="1"/>
  <c r="H40"/>
  <c r="H36"/>
  <c r="K36" s="1"/>
  <c r="H34"/>
  <c r="M34" s="1"/>
  <c r="H27"/>
  <c r="J27" s="1"/>
  <c r="H24"/>
  <c r="M24" s="1"/>
  <c r="H23"/>
  <c r="J23" s="1"/>
  <c r="H22"/>
  <c r="L22" s="1"/>
  <c r="H21"/>
  <c r="L21" s="1"/>
  <c r="H20"/>
  <c r="L20" s="1"/>
  <c r="H19"/>
  <c r="K19" s="1"/>
  <c r="H17"/>
  <c r="L17" s="1"/>
  <c r="H14"/>
  <c r="K14" s="1"/>
  <c r="H13"/>
  <c r="M13" s="1"/>
  <c r="G49"/>
  <c r="K49" s="1"/>
  <c r="G51"/>
  <c r="K51" s="1"/>
  <c r="G50"/>
  <c r="M50" s="1"/>
  <c r="G48"/>
  <c r="J48" s="1"/>
  <c r="G45"/>
  <c r="K45" s="1"/>
  <c r="G41"/>
  <c r="L41" s="1"/>
  <c r="G39"/>
  <c r="J39" s="1"/>
  <c r="G38"/>
  <c r="L38" s="1"/>
  <c r="G37"/>
  <c r="M37" s="1"/>
  <c r="G35"/>
  <c r="L35" s="1"/>
  <c r="G33"/>
  <c r="M33" s="1"/>
  <c r="G32"/>
  <c r="J32" s="1"/>
  <c r="G31"/>
  <c r="L31" s="1"/>
  <c r="G30"/>
  <c r="M30" s="1"/>
  <c r="G29"/>
  <c r="M29" s="1"/>
  <c r="G28"/>
  <c r="L28" s="1"/>
  <c r="G26"/>
  <c r="L26" s="1"/>
  <c r="G25"/>
  <c r="L25" s="1"/>
  <c r="G18"/>
  <c r="J18" s="1"/>
  <c r="G16"/>
  <c r="K16" s="1"/>
  <c r="G15"/>
  <c r="J15" s="1"/>
  <c r="H2"/>
  <c r="K2" s="1"/>
  <c r="G12"/>
  <c r="K12" s="1"/>
  <c r="G11"/>
  <c r="K11" s="1"/>
  <c r="H8"/>
  <c r="K8" s="1"/>
  <c r="G9"/>
  <c r="L9" s="1"/>
  <c r="H7"/>
  <c r="M7" s="1"/>
  <c r="H6"/>
  <c r="L6" s="1"/>
  <c r="G5"/>
  <c r="M5" s="1"/>
  <c r="H4"/>
  <c r="G3"/>
  <c r="L3" s="1"/>
  <c r="C53"/>
  <c r="D53"/>
  <c r="E53"/>
  <c r="F53"/>
  <c r="K23" l="1"/>
  <c r="M31"/>
  <c r="L36"/>
  <c r="J8"/>
  <c r="M20"/>
  <c r="K25"/>
  <c r="M32"/>
  <c r="M38"/>
  <c r="J45"/>
  <c r="J28"/>
  <c r="K46"/>
  <c r="K48"/>
  <c r="J19"/>
  <c r="L24"/>
  <c r="M44"/>
  <c r="J49"/>
  <c r="J28" i="8"/>
  <c r="K26"/>
  <c r="H53"/>
  <c r="G53"/>
  <c r="M52"/>
  <c r="J18"/>
  <c r="K25"/>
  <c r="K52" s="1"/>
  <c r="K56" s="1"/>
  <c r="K60" s="1"/>
  <c r="L29"/>
  <c r="J32"/>
  <c r="J39"/>
  <c r="L42"/>
  <c r="L52" s="1"/>
  <c r="L56" s="1"/>
  <c r="L60" s="1"/>
  <c r="J46"/>
  <c r="L50"/>
  <c r="K18" i="1"/>
  <c r="K21"/>
  <c r="K27"/>
  <c r="J34"/>
  <c r="J52" s="1"/>
  <c r="K26"/>
  <c r="K37"/>
  <c r="L33"/>
  <c r="K39"/>
  <c r="L42"/>
  <c r="L50"/>
  <c r="L29"/>
  <c r="M52"/>
  <c r="M56" s="1"/>
  <c r="K43"/>
  <c r="K47"/>
  <c r="J51"/>
  <c r="G53"/>
  <c r="H53"/>
  <c r="F54" l="1"/>
  <c r="J60"/>
  <c r="M60"/>
  <c r="F57"/>
  <c r="L52"/>
  <c r="L56" s="1"/>
  <c r="K52"/>
  <c r="K56" s="1"/>
  <c r="M56" i="8"/>
  <c r="M60" s="1"/>
  <c r="J52"/>
  <c r="J56" s="1"/>
  <c r="J60" s="1"/>
  <c r="F56"/>
  <c r="F55"/>
  <c r="F55" i="1" l="1"/>
  <c r="K60"/>
  <c r="L60"/>
  <c r="F56"/>
  <c r="F57" i="8"/>
  <c r="F54"/>
</calcChain>
</file>

<file path=xl/sharedStrings.xml><?xml version="1.0" encoding="utf-8"?>
<sst xmlns="http://schemas.openxmlformats.org/spreadsheetml/2006/main" count="174" uniqueCount="82">
  <si>
    <t>I alt</t>
  </si>
  <si>
    <t>Værdi</t>
  </si>
  <si>
    <t>Pæd team</t>
  </si>
  <si>
    <t>Klient</t>
  </si>
  <si>
    <t xml:space="preserve">Jeg foretrækker at gøre ting med andre i stedet for alene.   </t>
  </si>
  <si>
    <t>Jeg foretrækker at gøre ting på samme måde igen og igen.  </t>
  </si>
  <si>
    <t>Hvis jeg forsøger at forestille mig noget, finder jeg det meget nemt at danne et indre billede</t>
  </si>
  <si>
    <t>Jeg bliver ofte så stærkt optaget af én ting, at jeg taber interessen for andre ting.</t>
  </si>
  <si>
    <t>Jeg bemærker ofte små lyde, når andre ikke gør det</t>
  </si>
  <si>
    <t>Jeg bemærker normalt bil nummerplader eller den slags informationer</t>
  </si>
  <si>
    <t>Andre mennesker fortæller mig ofte, at det jeg sagde er uhøfligt, selvom jeg synes det er høfligt</t>
  </si>
  <si>
    <t>Når jeg læser en historie, kan jeg nemt forestille mig, hvordan personerne ser ud</t>
  </si>
  <si>
    <t>Jeg er fascineret af datoer</t>
  </si>
  <si>
    <t>I en social gruppe kan jeg nemt holde øje med flere forskellige menneskers samtaler</t>
  </si>
  <si>
    <t>Jeg finder det nemt at indgå i forskellige sociale forhold</t>
  </si>
  <si>
    <t xml:space="preserve">Jeg har tendens til at lægge mærke til detaljer, som andre ikke gør.         </t>
  </si>
  <si>
    <t>Jeg vil hellere gå på et bibliotek end til en fest</t>
  </si>
  <si>
    <t>Jeg finder ud af at lave historier nemt</t>
  </si>
  <si>
    <t>Jeg finder mig selv tiltrukket stærkere til ting end mennesker</t>
  </si>
  <si>
    <t>Jeg har tendens til at have meget stærke interesser, som jeg bliver ked af, hvis jeg ikke kan forfølge</t>
  </si>
  <si>
    <t>Jeg nyder social smalltalk</t>
  </si>
  <si>
    <t>Når jeg taler, er det ikke altid let for andre at få et ord i indført.    </t>
  </si>
  <si>
    <t>Jeg er fascineret af tal</t>
  </si>
  <si>
    <t>Når jeg læser en historie, finder jeg det svært at se personernes intentioner</t>
  </si>
  <si>
    <t>Jeg kan ikke lide fiktions genren</t>
  </si>
  <si>
    <t>Jeg synes det er svært at få nye venner</t>
  </si>
  <si>
    <t xml:space="preserve">Jeg ser mønstre i ting hele tiden.     </t>
  </si>
  <si>
    <t xml:space="preserve">Jeg vil hellere gå i teatret end på et museum.   </t>
  </si>
  <si>
    <t>Det forstyrrer mig ikke, hvis min daglige rutine er forstyrret.    </t>
  </si>
  <si>
    <t>Jeg ved ikke, hvordan man holder en samtale i gang</t>
  </si>
  <si>
    <t xml:space="preserve">Jeg finder det nemt at 'læse mellem linjerne', når nogen taler til mig.         </t>
  </si>
  <si>
    <t xml:space="preserve">Jeg plejer at koncentrere mig om hele billedet, snarere end på de små detaljer. </t>
  </si>
  <si>
    <t>Jeg er ikke særlig god til at huske telefonnumre</t>
  </si>
  <si>
    <t>Jeg bemærker normalt ikke små ændringer i en situation eller en persons udseende</t>
  </si>
  <si>
    <t>Jeg ved, om nogen, der lytter til mig, keder sig.</t>
  </si>
  <si>
    <t>Jeg finder det nemt at gøre mere end én ting på én gang.      </t>
  </si>
  <si>
    <t>Når jeg taler i telefon, er jeg ikke sikker på, hvornår det er min tur til at tale</t>
  </si>
  <si>
    <t>Jeg nyder at gøre ting spontant</t>
  </si>
  <si>
    <t>Jeg er ofte den sidste til at forstå en vittighed.  </t>
  </si>
  <si>
    <t>Jeg finder det nemt at finde ud af, hvad nogen tænker eller føler bare ved at se på deres ansigt</t>
  </si>
  <si>
    <t>Hvis der er en afbrydelse, kan jeg nemt gå tilbage til det, jeg lige gjorde</t>
  </si>
  <si>
    <t>Jeg er god til at skabe samspil med andre</t>
  </si>
  <si>
    <t xml:space="preserve">Andre fortæller mig ofte, at jeg fortsætter og fortsætter med at sige og gøre det samme.         </t>
  </si>
  <si>
    <t>Da jeg var ung, plejede jeg at spille spil ved at foregive der var andre børn</t>
  </si>
  <si>
    <t>Jeg kan godt lide at indsamle oplysninger og kategorier af ting (fx typer af biler, fugle, tog, planter).  </t>
  </si>
  <si>
    <t xml:space="preserve">Jeg finder det svært at forestille mig, hvordan det ville være at være en anden fx skuespiller.         </t>
  </si>
  <si>
    <t xml:space="preserve">Jeg vil gerne omhyggeligt planlægge alle aktiviteter, jeg deltager i.         </t>
  </si>
  <si>
    <t>Jeg nyder sociale begivenheder</t>
  </si>
  <si>
    <t>Jeg finder det svært at finde ud af folks hensigter</t>
  </si>
  <si>
    <t>Nye situationer gør mig ivrig og giver energi</t>
  </si>
  <si>
    <t xml:space="preserve">Jeg nyder at møde nye mennesker.   </t>
  </si>
  <si>
    <t>Jeg er en god diplomat - at finde gode løsninger så alle er tilfredse</t>
  </si>
  <si>
    <t xml:space="preserve">Jeg er ikke særlig god til at huske folks fødselsdage. </t>
  </si>
  <si>
    <t>Jeg finder det nemt at spille spil med små børn, hvor man skal "tabe med vilje"</t>
  </si>
  <si>
    <t>kommunikation</t>
  </si>
  <si>
    <t>det sociale</t>
  </si>
  <si>
    <t>forestillingsevne</t>
  </si>
  <si>
    <t>opmærksomhed</t>
  </si>
  <si>
    <t>Kommunikation</t>
  </si>
  <si>
    <t>Det sociale</t>
  </si>
  <si>
    <t>Forestillingsevne</t>
  </si>
  <si>
    <t>Opmærksomhed</t>
  </si>
  <si>
    <t>ASPERGER- OG AUTISMETEST</t>
  </si>
  <si>
    <t>Helt enig</t>
  </si>
  <si>
    <t>Lidt enig</t>
  </si>
  <si>
    <t>Lidt uenig</t>
  </si>
  <si>
    <t>Helt uenig</t>
  </si>
  <si>
    <t>Score</t>
  </si>
  <si>
    <t>Kommunikation i %</t>
  </si>
  <si>
    <t>Det sociale i %</t>
  </si>
  <si>
    <t>Forestillingsevne i %</t>
  </si>
  <si>
    <t>Opmærksomhed i %</t>
  </si>
  <si>
    <t>Autisme analyse - Cohens model</t>
  </si>
  <si>
    <t>Mulighed for autisme</t>
  </si>
  <si>
    <t xml:space="preserve">Ikke sandsynligt </t>
  </si>
  <si>
    <t>Høj sandsynlighed for autisme</t>
  </si>
  <si>
    <t>Forklaring</t>
  </si>
  <si>
    <t>Graden af autismespektrumforstyrrelse</t>
  </si>
  <si>
    <t>0 - 58%</t>
  </si>
  <si>
    <t>Over 66%</t>
  </si>
  <si>
    <t>Graden af autismespektrumforstyrrelse i %</t>
  </si>
  <si>
    <t>59-66%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</si>
</sst>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double"/>
      <sz val="9"/>
      <color indexed="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 val="double"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/>
    </xf>
    <xf numFmtId="0" fontId="1" fillId="2" borderId="1" xfId="0" applyFont="1" applyFill="1" applyBorder="1"/>
    <xf numFmtId="0" fontId="5" fillId="0" borderId="4" xfId="0" applyFont="1" applyBorder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0" fontId="6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3" fillId="3" borderId="1" xfId="0" applyFont="1" applyFill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0" fillId="0" borderId="0" xfId="0" applyFont="1"/>
    <xf numFmtId="2" fontId="0" fillId="0" borderId="0" xfId="0" applyNumberFormat="1" applyFont="1"/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0" fontId="13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wrapText="1"/>
    </xf>
    <xf numFmtId="0" fontId="0" fillId="6" borderId="1" xfId="0" applyFill="1" applyBorder="1"/>
    <xf numFmtId="0" fontId="15" fillId="6" borderId="1" xfId="0" applyFont="1" applyFill="1" applyBorder="1"/>
    <xf numFmtId="2" fontId="0" fillId="0" borderId="0" xfId="0" applyNumberFormat="1"/>
    <xf numFmtId="1" fontId="0" fillId="0" borderId="0" xfId="0" applyNumberFormat="1"/>
    <xf numFmtId="9" fontId="16" fillId="3" borderId="1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/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9" fontId="18" fillId="5" borderId="1" xfId="0" applyNumberFormat="1" applyFont="1" applyFill="1" applyBorder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339966"/>
      <color rgb="FFFFFF99"/>
      <color rgb="FFC5E0B4"/>
      <color rgb="FFFFFFCC"/>
      <color rgb="FFFDCBCF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200" b="1"/>
            </a:pPr>
            <a:r>
              <a:rPr lang="da-DK" sz="1200" b="1"/>
              <a:t>Funktioner - Pæd. team</a:t>
            </a:r>
          </a:p>
        </c:rich>
      </c:tx>
      <c:layout>
        <c:manualLayout>
          <c:xMode val="edge"/>
          <c:yMode val="edge"/>
          <c:x val="0.34256113240892011"/>
          <c:y val="3.4582132564841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799344789658562"/>
          <c:y val="0.14409221902017291"/>
          <c:w val="0.73356525323930399"/>
          <c:h val="0.70317002881844382"/>
        </c:manualLayout>
      </c:layout>
      <c:barChart>
        <c:barDir val="col"/>
        <c:grouping val="clustered"/>
        <c:ser>
          <c:idx val="1"/>
          <c:order val="0"/>
          <c:tx>
            <c:v>Series1</c:v>
          </c:tx>
          <c:spPr>
            <a:solidFill>
              <a:srgbClr val="003399"/>
            </a:solidFill>
          </c:spPr>
          <c:cat>
            <c:multiLvlStrRef>
              <c:f>'Spørgeskema - Pæd team'!$J$58:$M$59</c:f>
              <c:multiLvlStrCache>
                <c:ptCount val="4"/>
                <c:lvl>
                  <c:pt idx="0">
                    <c:v>Kommunikation</c:v>
                  </c:pt>
                  <c:pt idx="1">
                    <c:v>Det sociale</c:v>
                  </c:pt>
                  <c:pt idx="2">
                    <c:v>Forestillingsevne</c:v>
                  </c:pt>
                  <c:pt idx="3">
                    <c:v>Opmærksomhed</c:v>
                  </c:pt>
                </c:lvl>
                <c:lvl>
                  <c:pt idx="0">
                    <c:v>Autisme analyse - Cohens model</c:v>
                  </c:pt>
                </c:lvl>
              </c:multiLvlStrCache>
            </c:multiLvlStrRef>
          </c:cat>
          <c:val>
            <c:numRef>
              <c:f>'Spørgeskema - Pæd team'!$J$60:$M$60</c:f>
              <c:numCache>
                <c:formatCode>0</c:formatCode>
                <c:ptCount val="4"/>
                <c:pt idx="0">
                  <c:v>37.5</c:v>
                </c:pt>
                <c:pt idx="1">
                  <c:v>52.173913043478258</c:v>
                </c:pt>
                <c:pt idx="2">
                  <c:v>56.521739130434781</c:v>
                </c:pt>
                <c:pt idx="3">
                  <c:v>42.105263157894733</c:v>
                </c:pt>
              </c:numCache>
            </c:numRef>
          </c:val>
        </c:ser>
        <c:dLbls/>
        <c:axId val="135537024"/>
        <c:axId val="135538560"/>
      </c:barChart>
      <c:catAx>
        <c:axId val="13553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35538560"/>
        <c:crosses val="autoZero"/>
        <c:auto val="1"/>
        <c:lblAlgn val="ctr"/>
        <c:lblOffset val="100"/>
        <c:tickMarkSkip val="1"/>
      </c:catAx>
      <c:valAx>
        <c:axId val="1355385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da-DK" sz="1200" b="1"/>
                  <a:t>% beregning</a:t>
                </a:r>
              </a:p>
            </c:rich>
          </c:tx>
          <c:layout>
            <c:manualLayout>
              <c:xMode val="edge"/>
              <c:yMode val="edge"/>
              <c:x val="5.5363415338815405E-2"/>
              <c:y val="0.432276657060518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5537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gradFill flip="none" rotWithShape="1">
          <a:gsLst>
            <a:gs pos="17917">
              <a:srgbClr val="C5E0B4"/>
            </a:gs>
            <a:gs pos="38000">
              <a:srgbClr val="C5E0B4"/>
            </a:gs>
            <a:gs pos="58000">
              <a:srgbClr val="FFFFCC"/>
            </a:gs>
            <a:gs pos="41000">
              <a:srgbClr val="FFFFCC"/>
            </a:gs>
            <a:gs pos="61000">
              <a:srgbClr val="FDCBCF"/>
            </a:gs>
          </a:gsLst>
          <a:lin ang="16200000" scaled="1"/>
          <a:tileRect/>
        </a:gradFill>
        <a:ln w="12700">
          <a:solidFill>
            <a:srgbClr val="808080"/>
          </a:solidFill>
          <a:prstDash val="solid"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200" b="1"/>
            </a:pPr>
            <a:r>
              <a:rPr lang="da-DK" sz="1200" b="1"/>
              <a:t>Funktioner - Klient</a:t>
            </a:r>
          </a:p>
        </c:rich>
      </c:tx>
      <c:layout>
        <c:manualLayout>
          <c:xMode val="edge"/>
          <c:yMode val="edge"/>
          <c:x val="0.34256113240892011"/>
          <c:y val="3.4582132564841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799344789658562"/>
          <c:y val="0.14409221902017291"/>
          <c:w val="0.73356525323930399"/>
          <c:h val="0.70317002881844382"/>
        </c:manualLayout>
      </c:layout>
      <c:barChart>
        <c:barDir val="col"/>
        <c:grouping val="clustered"/>
        <c:ser>
          <c:idx val="1"/>
          <c:order val="0"/>
          <c:tx>
            <c:v>Series1</c:v>
          </c:tx>
          <c:spPr>
            <a:solidFill>
              <a:srgbClr val="003399"/>
            </a:solidFill>
          </c:spPr>
          <c:cat>
            <c:multiLvlStrRef>
              <c:f>'Spørgeskema - Klient'!$J$58:$M$59</c:f>
              <c:multiLvlStrCache>
                <c:ptCount val="4"/>
                <c:lvl>
                  <c:pt idx="0">
                    <c:v>Kommunikation</c:v>
                  </c:pt>
                  <c:pt idx="1">
                    <c:v>Det sociale</c:v>
                  </c:pt>
                  <c:pt idx="2">
                    <c:v>Forestillingsevne</c:v>
                  </c:pt>
                  <c:pt idx="3">
                    <c:v>Opmærksomhed</c:v>
                  </c:pt>
                </c:lvl>
                <c:lvl>
                  <c:pt idx="0">
                    <c:v>Autisme analyse - Cohens model</c:v>
                  </c:pt>
                </c:lvl>
              </c:multiLvlStrCache>
            </c:multiLvlStrRef>
          </c:cat>
          <c:val>
            <c:numRef>
              <c:f>'Spørgeskema - Klient'!$J$60:$M$60</c:f>
              <c:numCache>
                <c:formatCode>0</c:formatCode>
                <c:ptCount val="4"/>
                <c:pt idx="0">
                  <c:v>43.75</c:v>
                </c:pt>
                <c:pt idx="1">
                  <c:v>56.521739130434781</c:v>
                </c:pt>
                <c:pt idx="2">
                  <c:v>100</c:v>
                </c:pt>
                <c:pt idx="3">
                  <c:v>63.157894736842103</c:v>
                </c:pt>
              </c:numCache>
            </c:numRef>
          </c:val>
        </c:ser>
        <c:dLbls/>
        <c:axId val="135560576"/>
        <c:axId val="135578752"/>
      </c:barChart>
      <c:catAx>
        <c:axId val="135560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35578752"/>
        <c:crosses val="autoZero"/>
        <c:auto val="1"/>
        <c:lblAlgn val="ctr"/>
        <c:lblOffset val="100"/>
        <c:tickMarkSkip val="1"/>
      </c:catAx>
      <c:valAx>
        <c:axId val="1355787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da-DK" sz="1200" b="1"/>
                  <a:t>% beregning</a:t>
                </a:r>
              </a:p>
            </c:rich>
          </c:tx>
          <c:layout>
            <c:manualLayout>
              <c:xMode val="edge"/>
              <c:yMode val="edge"/>
              <c:x val="5.5363415338815405E-2"/>
              <c:y val="0.432276657060518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5560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gradFill flip="none" rotWithShape="1">
          <a:gsLst>
            <a:gs pos="17917">
              <a:srgbClr val="C5E0B4"/>
            </a:gs>
            <a:gs pos="38000">
              <a:srgbClr val="C5E0B4"/>
            </a:gs>
            <a:gs pos="58000">
              <a:srgbClr val="FFFFCC"/>
            </a:gs>
            <a:gs pos="41000">
              <a:srgbClr val="FFFFCC"/>
            </a:gs>
            <a:gs pos="61000">
              <a:srgbClr val="FDCBCF"/>
            </a:gs>
          </a:gsLst>
          <a:lin ang="16200000" scaled="1"/>
          <a:tileRect/>
        </a:gradFill>
        <a:ln w="12700">
          <a:solidFill>
            <a:srgbClr val="808080"/>
          </a:solidFill>
          <a:prstDash val="solid"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200" b="1"/>
            </a:pPr>
            <a:r>
              <a:rPr lang="da-DK" sz="1200" b="1"/>
              <a:t>Graden af autismespektrumforstyrrelse - Pæd. team</a:t>
            </a:r>
          </a:p>
        </c:rich>
      </c:tx>
      <c:layout>
        <c:manualLayout>
          <c:xMode val="edge"/>
          <c:yMode val="edge"/>
          <c:x val="0.34256113240892011"/>
          <c:y val="3.4582132564841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799344789658562"/>
          <c:y val="0.14409221902017291"/>
          <c:w val="0.73356525323930399"/>
          <c:h val="0.7031700288184438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99"/>
            </a:solidFill>
          </c:spPr>
          <c:cat>
            <c:strRef>
              <c:f>'Spørgeskema - Pæd team'!$L$65</c:f>
              <c:strCache>
                <c:ptCount val="1"/>
                <c:pt idx="0">
                  <c:v>Graden af autismespektrumforstyrrelse</c:v>
                </c:pt>
              </c:strCache>
            </c:strRef>
          </c:cat>
          <c:val>
            <c:numRef>
              <c:f>'Spørgeskema - Pæd team'!$L$66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dLbls/>
        <c:axId val="135604864"/>
        <c:axId val="135618944"/>
      </c:barChart>
      <c:catAx>
        <c:axId val="13560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35618944"/>
        <c:crosses val="autoZero"/>
        <c:auto val="1"/>
        <c:lblAlgn val="ctr"/>
        <c:lblOffset val="100"/>
        <c:tickMarkSkip val="1"/>
      </c:catAx>
      <c:valAx>
        <c:axId val="1356189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da-DK" sz="1200" b="1"/>
                  <a:t>% beregning</a:t>
                </a:r>
              </a:p>
            </c:rich>
          </c:tx>
          <c:layout>
            <c:manualLayout>
              <c:xMode val="edge"/>
              <c:yMode val="edge"/>
              <c:x val="5.5363415338815405E-2"/>
              <c:y val="0.432276657060518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5604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gradFill flip="none" rotWithShape="1">
          <a:gsLst>
            <a:gs pos="17917">
              <a:srgbClr val="C5E0B4"/>
            </a:gs>
            <a:gs pos="56000">
              <a:srgbClr val="C5E0B4"/>
            </a:gs>
            <a:gs pos="65000">
              <a:srgbClr val="FFFFCC"/>
            </a:gs>
            <a:gs pos="58000">
              <a:srgbClr val="FFFFCC"/>
            </a:gs>
            <a:gs pos="67000">
              <a:srgbClr val="FDCBCF"/>
            </a:gs>
          </a:gsLst>
          <a:lin ang="16200000" scaled="1"/>
          <a:tileRect/>
        </a:gradFill>
        <a:ln w="12700">
          <a:solidFill>
            <a:srgbClr val="808080"/>
          </a:solidFill>
          <a:prstDash val="solid"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sz="1200" b="1"/>
            </a:pPr>
            <a:r>
              <a:rPr lang="da-DK" sz="1200" b="1"/>
              <a:t>Graden af autismespektrumforstyrrelse - Klient</a:t>
            </a:r>
          </a:p>
        </c:rich>
      </c:tx>
      <c:layout>
        <c:manualLayout>
          <c:xMode val="edge"/>
          <c:yMode val="edge"/>
          <c:x val="0.34256113240892011"/>
          <c:y val="3.45821325648415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799344789658562"/>
          <c:y val="0.14409221902017291"/>
          <c:w val="0.73356525323930399"/>
          <c:h val="0.7031700288184438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99"/>
            </a:solidFill>
          </c:spPr>
          <c:cat>
            <c:strRef>
              <c:f>'Spørgeskema - Klient'!$L$65</c:f>
              <c:strCache>
                <c:ptCount val="1"/>
                <c:pt idx="0">
                  <c:v>Graden af autismespektrumforstyrrelse</c:v>
                </c:pt>
              </c:strCache>
            </c:strRef>
          </c:cat>
          <c:val>
            <c:numRef>
              <c:f>'Spørgeskema - Klient'!$L$66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dLbls/>
        <c:axId val="141707136"/>
        <c:axId val="141708672"/>
      </c:barChart>
      <c:catAx>
        <c:axId val="14170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41708672"/>
        <c:crosses val="autoZero"/>
        <c:auto val="1"/>
        <c:lblAlgn val="ctr"/>
        <c:lblOffset val="100"/>
        <c:tickMarkSkip val="1"/>
      </c:catAx>
      <c:valAx>
        <c:axId val="1417086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da-DK" sz="1200" b="1"/>
                  <a:t>% beregning</a:t>
                </a:r>
              </a:p>
            </c:rich>
          </c:tx>
          <c:layout>
            <c:manualLayout>
              <c:xMode val="edge"/>
              <c:yMode val="edge"/>
              <c:x val="5.5363415338815405E-2"/>
              <c:y val="0.432276657060518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170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gradFill flip="none" rotWithShape="1">
          <a:gsLst>
            <a:gs pos="17917">
              <a:srgbClr val="C5E0B4"/>
            </a:gs>
            <a:gs pos="56000">
              <a:srgbClr val="C5E0B4"/>
            </a:gs>
            <a:gs pos="65000">
              <a:srgbClr val="FFFFCC"/>
            </a:gs>
            <a:gs pos="58000">
              <a:srgbClr val="FFFFCC"/>
            </a:gs>
            <a:gs pos="67000">
              <a:srgbClr val="FDCBCF"/>
            </a:gs>
          </a:gsLst>
          <a:lin ang="16200000" scaled="1"/>
          <a:tileRect/>
        </a:gradFill>
        <a:ln w="12700">
          <a:solidFill>
            <a:srgbClr val="808080"/>
          </a:solidFill>
          <a:prstDash val="solid"/>
        </a:ln>
      </c:spPr>
    </c:plotArea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104775</xdr:rowOff>
    </xdr:from>
    <xdr:to>
      <xdr:col>13</xdr:col>
      <xdr:colOff>602456</xdr:colOff>
      <xdr:row>34</xdr:row>
      <xdr:rowOff>76200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3</xdr:row>
      <xdr:rowOff>95250</xdr:rowOff>
    </xdr:from>
    <xdr:to>
      <xdr:col>28</xdr:col>
      <xdr:colOff>2381</xdr:colOff>
      <xdr:row>34</xdr:row>
      <xdr:rowOff>66675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85725</xdr:rowOff>
    </xdr:from>
    <xdr:to>
      <xdr:col>14</xdr:col>
      <xdr:colOff>2381</xdr:colOff>
      <xdr:row>66</xdr:row>
      <xdr:rowOff>57150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35</xdr:row>
      <xdr:rowOff>104775</xdr:rowOff>
    </xdr:from>
    <xdr:to>
      <xdr:col>27</xdr:col>
      <xdr:colOff>602456</xdr:colOff>
      <xdr:row>66</xdr:row>
      <xdr:rowOff>76200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AX69"/>
  <sheetViews>
    <sheetView tabSelected="1" topLeftCell="A26" zoomScaleNormal="100" workbookViewId="0">
      <selection activeCell="R46" sqref="R46"/>
    </sheetView>
  </sheetViews>
  <sheetFormatPr defaultRowHeight="15"/>
  <cols>
    <col min="1" max="1" width="4" customWidth="1"/>
    <col min="2" max="2" width="90.85546875" customWidth="1"/>
    <col min="3" max="6" width="14.7109375" style="3" customWidth="1"/>
    <col min="7" max="8" width="14.7109375" hidden="1" customWidth="1"/>
    <col min="9" max="9" width="9.140625" hidden="1" customWidth="1"/>
    <col min="10" max="13" width="16.7109375" hidden="1" customWidth="1"/>
    <col min="14" max="14" width="9.140625" customWidth="1"/>
    <col min="16" max="44" width="9.140625" customWidth="1"/>
  </cols>
  <sheetData>
    <row r="1" spans="1:49" ht="95.25" customHeight="1">
      <c r="A1" s="1"/>
      <c r="B1" s="8" t="s">
        <v>62</v>
      </c>
      <c r="C1" s="29" t="s">
        <v>63</v>
      </c>
      <c r="D1" s="29" t="s">
        <v>64</v>
      </c>
      <c r="E1" s="29" t="s">
        <v>65</v>
      </c>
      <c r="F1" s="29" t="s">
        <v>66</v>
      </c>
      <c r="G1" s="31" t="s">
        <v>67</v>
      </c>
      <c r="H1" s="31" t="s">
        <v>67</v>
      </c>
      <c r="I1" s="30"/>
      <c r="J1" t="s">
        <v>54</v>
      </c>
      <c r="K1" t="s">
        <v>55</v>
      </c>
      <c r="L1" t="s">
        <v>56</v>
      </c>
      <c r="M1" t="s">
        <v>57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9" ht="20.100000000000001" customHeight="1">
      <c r="A2" s="46">
        <v>1</v>
      </c>
      <c r="B2" s="46" t="s">
        <v>4</v>
      </c>
      <c r="C2" s="47"/>
      <c r="D2" s="47"/>
      <c r="E2" s="47"/>
      <c r="F2" s="47">
        <v>1</v>
      </c>
      <c r="G2" s="48"/>
      <c r="H2" s="49">
        <f>SUM(E2+F2)</f>
        <v>1</v>
      </c>
      <c r="I2" s="25"/>
      <c r="K2">
        <f>(H2)</f>
        <v>1</v>
      </c>
      <c r="O2" s="22"/>
      <c r="P2" s="23"/>
      <c r="Q2" s="23"/>
      <c r="R2" s="23"/>
      <c r="S2" s="23"/>
      <c r="T2" s="22"/>
      <c r="U2" s="22"/>
      <c r="V2" s="23"/>
      <c r="W2" s="23"/>
      <c r="X2" s="23"/>
      <c r="Y2" s="23"/>
      <c r="Z2" s="22"/>
      <c r="AA2" s="22"/>
      <c r="AB2" s="23"/>
      <c r="AC2" s="23"/>
      <c r="AD2" s="23"/>
      <c r="AE2" s="22"/>
      <c r="AF2" s="22"/>
      <c r="AG2" s="22"/>
      <c r="AH2" s="23"/>
      <c r="AI2" s="23"/>
      <c r="AJ2" s="23"/>
      <c r="AK2" s="23"/>
      <c r="AL2" s="23"/>
      <c r="AM2" s="23"/>
      <c r="AN2" s="22"/>
      <c r="AO2" s="26"/>
      <c r="AP2" s="26"/>
      <c r="AQ2" s="25"/>
      <c r="AR2" s="25"/>
      <c r="AS2" s="25"/>
      <c r="AT2" s="25"/>
      <c r="AU2" s="25"/>
      <c r="AV2" s="25"/>
      <c r="AW2" s="25"/>
    </row>
    <row r="3" spans="1:49" ht="20.100000000000001" customHeight="1">
      <c r="A3" s="50">
        <v>2</v>
      </c>
      <c r="B3" s="50" t="s">
        <v>5</v>
      </c>
      <c r="C3" s="51"/>
      <c r="D3" s="51">
        <v>1</v>
      </c>
      <c r="E3" s="51"/>
      <c r="F3" s="51"/>
      <c r="G3" s="52">
        <f>SUM(C3+D3)</f>
        <v>1</v>
      </c>
      <c r="H3" s="52"/>
      <c r="I3" s="25"/>
      <c r="L3">
        <f>(G3)</f>
        <v>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5"/>
      <c r="AP3" s="25"/>
      <c r="AQ3" s="25"/>
      <c r="AR3" s="25"/>
      <c r="AS3" s="25"/>
      <c r="AT3" s="25"/>
      <c r="AU3" s="25"/>
      <c r="AV3" s="25"/>
      <c r="AW3" s="25"/>
    </row>
    <row r="4" spans="1:49" ht="20.100000000000001" customHeight="1">
      <c r="A4" s="46">
        <v>3</v>
      </c>
      <c r="B4" s="46" t="s">
        <v>6</v>
      </c>
      <c r="C4" s="47"/>
      <c r="D4" s="47"/>
      <c r="E4" s="47">
        <v>1</v>
      </c>
      <c r="F4" s="47"/>
      <c r="G4" s="48"/>
      <c r="H4" s="49">
        <f>SUM(E4+F4)</f>
        <v>1</v>
      </c>
      <c r="I4" s="25"/>
      <c r="L4">
        <f>(H4)</f>
        <v>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5"/>
      <c r="AP4" s="25"/>
      <c r="AQ4" s="25"/>
      <c r="AR4" s="25"/>
      <c r="AS4" s="25"/>
      <c r="AT4" s="25"/>
      <c r="AU4" s="25"/>
      <c r="AV4" s="25"/>
      <c r="AW4" s="25"/>
    </row>
    <row r="5" spans="1:49" ht="20.100000000000001" customHeight="1">
      <c r="A5" s="50">
        <v>4</v>
      </c>
      <c r="B5" s="50" t="s">
        <v>7</v>
      </c>
      <c r="C5" s="51">
        <v>1</v>
      </c>
      <c r="D5" s="51"/>
      <c r="E5" s="51"/>
      <c r="F5" s="51"/>
      <c r="G5" s="52">
        <f>SUM(C5+D5)</f>
        <v>1</v>
      </c>
      <c r="H5" s="52"/>
      <c r="I5" s="25"/>
      <c r="M5">
        <f>(G5)</f>
        <v>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5"/>
      <c r="AP5" s="25"/>
      <c r="AQ5" s="25"/>
      <c r="AR5" s="25"/>
      <c r="AS5" s="25"/>
      <c r="AT5" s="25"/>
      <c r="AU5" s="25"/>
      <c r="AV5" s="25"/>
      <c r="AW5" s="25"/>
    </row>
    <row r="6" spans="1:49" ht="20.100000000000001" customHeight="1">
      <c r="A6" s="46">
        <v>5</v>
      </c>
      <c r="B6" s="46" t="s">
        <v>8</v>
      </c>
      <c r="C6" s="47"/>
      <c r="D6" s="47">
        <v>1</v>
      </c>
      <c r="E6" s="47"/>
      <c r="F6" s="47"/>
      <c r="G6" s="48"/>
      <c r="H6" s="49">
        <f>SUM(E6+F6)</f>
        <v>0</v>
      </c>
      <c r="I6" s="25"/>
      <c r="L6">
        <f>(H6)</f>
        <v>0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5"/>
      <c r="AP6" s="25"/>
      <c r="AQ6" s="25"/>
      <c r="AR6" s="25"/>
      <c r="AS6" s="25"/>
      <c r="AT6" s="25"/>
      <c r="AU6" s="25"/>
      <c r="AV6" s="25"/>
      <c r="AW6" s="25"/>
    </row>
    <row r="7" spans="1:49" ht="20.100000000000001" customHeight="1">
      <c r="A7" s="50">
        <v>6</v>
      </c>
      <c r="B7" s="50" t="s">
        <v>9</v>
      </c>
      <c r="C7" s="51"/>
      <c r="D7" s="51">
        <v>1</v>
      </c>
      <c r="E7" s="51"/>
      <c r="F7" s="51"/>
      <c r="G7" s="52"/>
      <c r="H7" s="52">
        <f>SUM(E7+F7)</f>
        <v>0</v>
      </c>
      <c r="I7" s="25"/>
      <c r="M7">
        <f>(H7)</f>
        <v>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5"/>
      <c r="AP7" s="25"/>
      <c r="AQ7" s="25"/>
      <c r="AR7" s="25"/>
      <c r="AS7" s="25"/>
      <c r="AT7" s="25"/>
      <c r="AU7" s="25"/>
      <c r="AV7" s="25"/>
      <c r="AW7" s="25"/>
    </row>
    <row r="8" spans="1:49" ht="20.100000000000001" customHeight="1">
      <c r="A8" s="46">
        <v>7</v>
      </c>
      <c r="B8" s="46" t="s">
        <v>10</v>
      </c>
      <c r="C8" s="47">
        <v>1</v>
      </c>
      <c r="D8" s="47"/>
      <c r="E8" s="47"/>
      <c r="F8" s="47"/>
      <c r="G8" s="48"/>
      <c r="H8" s="49">
        <f>SUM(E8+F8)</f>
        <v>0</v>
      </c>
      <c r="I8" s="25"/>
      <c r="J8">
        <f>(H8)</f>
        <v>0</v>
      </c>
      <c r="K8">
        <f>(H8)</f>
        <v>0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5"/>
      <c r="AP8" s="25"/>
      <c r="AQ8" s="25"/>
      <c r="AR8" s="25"/>
      <c r="AS8" s="25"/>
      <c r="AT8" s="25"/>
      <c r="AU8" s="25"/>
      <c r="AV8" s="25"/>
      <c r="AW8" s="25"/>
    </row>
    <row r="9" spans="1:49" ht="20.100000000000001" customHeight="1">
      <c r="A9" s="50">
        <v>8</v>
      </c>
      <c r="B9" s="50" t="s">
        <v>11</v>
      </c>
      <c r="C9" s="51"/>
      <c r="D9" s="51">
        <v>1</v>
      </c>
      <c r="E9" s="51"/>
      <c r="F9" s="51"/>
      <c r="G9" s="52">
        <f>SUM(C9+D9)</f>
        <v>1</v>
      </c>
      <c r="H9" s="52"/>
      <c r="I9" s="25"/>
      <c r="L9">
        <f>(G9)</f>
        <v>1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5"/>
      <c r="AP9" s="25"/>
      <c r="AQ9" s="25"/>
      <c r="AR9" s="25"/>
      <c r="AS9" s="25"/>
      <c r="AT9" s="25"/>
      <c r="AU9" s="25"/>
      <c r="AV9" s="25"/>
      <c r="AW9" s="25"/>
    </row>
    <row r="10" spans="1:49" ht="20.100000000000001" customHeight="1">
      <c r="A10" s="46">
        <v>9</v>
      </c>
      <c r="B10" s="46" t="s">
        <v>12</v>
      </c>
      <c r="C10" s="47"/>
      <c r="D10" s="47"/>
      <c r="E10" s="47"/>
      <c r="F10" s="47">
        <v>1</v>
      </c>
      <c r="G10" s="48"/>
      <c r="H10" s="49">
        <f>SUM(E10+F10)</f>
        <v>1</v>
      </c>
      <c r="I10" s="25"/>
      <c r="M10">
        <f>(G10)</f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ht="20.100000000000001" customHeight="1">
      <c r="A11" s="50">
        <v>10</v>
      </c>
      <c r="B11" s="50" t="s">
        <v>13</v>
      </c>
      <c r="C11" s="51"/>
      <c r="D11" s="51">
        <v>1</v>
      </c>
      <c r="E11" s="51"/>
      <c r="F11" s="51"/>
      <c r="G11" s="52">
        <f>SUM(C11+D11)</f>
        <v>1</v>
      </c>
      <c r="H11" s="52"/>
      <c r="I11" s="25"/>
      <c r="K11">
        <f>(G11)</f>
        <v>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ht="20.100000000000001" customHeight="1">
      <c r="A12" s="46">
        <v>11</v>
      </c>
      <c r="B12" s="46" t="s">
        <v>14</v>
      </c>
      <c r="C12" s="47"/>
      <c r="D12" s="47">
        <v>1</v>
      </c>
      <c r="E12" s="47"/>
      <c r="F12" s="47"/>
      <c r="G12" s="49">
        <f>SUM(C12+D12)</f>
        <v>1</v>
      </c>
      <c r="H12" s="48"/>
      <c r="I12" s="25"/>
      <c r="K12">
        <f>(G12)</f>
        <v>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ht="20.100000000000001" customHeight="1">
      <c r="A13" s="50">
        <v>12</v>
      </c>
      <c r="B13" s="50" t="s">
        <v>15</v>
      </c>
      <c r="C13" s="51"/>
      <c r="D13" s="51">
        <v>1</v>
      </c>
      <c r="E13" s="51"/>
      <c r="F13" s="51"/>
      <c r="G13" s="52"/>
      <c r="H13" s="52">
        <f>SUM(E13+F13)</f>
        <v>0</v>
      </c>
      <c r="I13" s="25"/>
      <c r="M13">
        <f>H13</f>
        <v>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9" ht="20.100000000000001" customHeight="1">
      <c r="A14" s="46">
        <v>13</v>
      </c>
      <c r="B14" s="46" t="s">
        <v>16</v>
      </c>
      <c r="C14" s="47"/>
      <c r="D14" s="47"/>
      <c r="E14" s="47">
        <v>1</v>
      </c>
      <c r="F14" s="47"/>
      <c r="G14" s="48"/>
      <c r="H14" s="49">
        <f>SUM(E14+F14)</f>
        <v>1</v>
      </c>
      <c r="I14" s="25"/>
      <c r="K14">
        <f>(H14)</f>
        <v>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9" ht="20.100000000000001" customHeight="1">
      <c r="A15" s="50">
        <v>14</v>
      </c>
      <c r="B15" s="50" t="s">
        <v>17</v>
      </c>
      <c r="C15" s="51"/>
      <c r="D15" s="51"/>
      <c r="E15" s="51">
        <v>1</v>
      </c>
      <c r="F15" s="51"/>
      <c r="G15" s="52">
        <f>SUM(C15+D15)</f>
        <v>0</v>
      </c>
      <c r="H15" s="52"/>
      <c r="I15" s="25"/>
      <c r="J15">
        <f>(G15)</f>
        <v>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9" ht="20.100000000000001" customHeight="1">
      <c r="A16" s="46">
        <v>15</v>
      </c>
      <c r="B16" s="46" t="s">
        <v>18</v>
      </c>
      <c r="C16" s="47"/>
      <c r="D16" s="47"/>
      <c r="E16" s="47">
        <v>1</v>
      </c>
      <c r="F16" s="47"/>
      <c r="G16" s="49">
        <f>SUM(C16+D16)</f>
        <v>0</v>
      </c>
      <c r="H16" s="48"/>
      <c r="I16" s="25"/>
      <c r="K16">
        <f>(G16)</f>
        <v>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20.100000000000001" customHeight="1">
      <c r="A17" s="50">
        <v>16</v>
      </c>
      <c r="B17" s="50" t="s">
        <v>19</v>
      </c>
      <c r="C17" s="51"/>
      <c r="D17" s="51">
        <v>1</v>
      </c>
      <c r="E17" s="51"/>
      <c r="F17" s="51"/>
      <c r="G17" s="52"/>
      <c r="H17" s="52">
        <f>SUM(E17+F17)</f>
        <v>0</v>
      </c>
      <c r="I17" s="25"/>
      <c r="L17">
        <f>(H17)</f>
        <v>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20.100000000000001" customHeight="1">
      <c r="A18" s="46">
        <v>17</v>
      </c>
      <c r="B18" s="46" t="s">
        <v>20</v>
      </c>
      <c r="C18" s="47"/>
      <c r="D18" s="47">
        <v>1</v>
      </c>
      <c r="E18" s="47"/>
      <c r="F18" s="47"/>
      <c r="G18" s="49">
        <f>SUM(C18+D18)</f>
        <v>1</v>
      </c>
      <c r="H18" s="48"/>
      <c r="I18" s="25"/>
      <c r="J18">
        <f>(G18)</f>
        <v>1</v>
      </c>
      <c r="K18">
        <f>(G18)</f>
        <v>1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20.100000000000001" customHeight="1">
      <c r="A19" s="50">
        <v>18</v>
      </c>
      <c r="B19" s="50" t="s">
        <v>21</v>
      </c>
      <c r="C19" s="51"/>
      <c r="D19" s="51"/>
      <c r="E19" s="51"/>
      <c r="F19" s="51">
        <v>1</v>
      </c>
      <c r="G19" s="52"/>
      <c r="H19" s="52">
        <f t="shared" ref="H19:H24" si="0">SUM(E19+F19)</f>
        <v>1</v>
      </c>
      <c r="I19" s="25"/>
      <c r="J19">
        <f>(H19)</f>
        <v>1</v>
      </c>
      <c r="K19">
        <f>H19</f>
        <v>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20.100000000000001" customHeight="1">
      <c r="A20" s="46">
        <v>19</v>
      </c>
      <c r="B20" s="46" t="s">
        <v>22</v>
      </c>
      <c r="C20" s="47"/>
      <c r="D20" s="47"/>
      <c r="E20" s="47"/>
      <c r="F20" s="47">
        <v>1</v>
      </c>
      <c r="G20" s="48"/>
      <c r="H20" s="49">
        <f t="shared" si="0"/>
        <v>1</v>
      </c>
      <c r="I20" s="25"/>
      <c r="L20">
        <f>(H20)</f>
        <v>1</v>
      </c>
      <c r="M20">
        <f>(H20)</f>
        <v>1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20.100000000000001" customHeight="1">
      <c r="A21" s="50">
        <v>20</v>
      </c>
      <c r="B21" s="50" t="s">
        <v>23</v>
      </c>
      <c r="C21" s="51"/>
      <c r="D21" s="51"/>
      <c r="E21" s="51">
        <v>1</v>
      </c>
      <c r="F21" s="51"/>
      <c r="G21" s="52"/>
      <c r="H21" s="52">
        <f t="shared" si="0"/>
        <v>1</v>
      </c>
      <c r="I21" s="25"/>
      <c r="K21">
        <f>(H21)</f>
        <v>1</v>
      </c>
      <c r="L21">
        <f>(H21)</f>
        <v>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20.100000000000001" customHeight="1">
      <c r="A22" s="46">
        <v>21</v>
      </c>
      <c r="B22" s="46" t="s">
        <v>24</v>
      </c>
      <c r="C22" s="47"/>
      <c r="D22" s="47"/>
      <c r="E22" s="47"/>
      <c r="F22" s="47">
        <v>1</v>
      </c>
      <c r="G22" s="48"/>
      <c r="H22" s="49">
        <f t="shared" si="0"/>
        <v>1</v>
      </c>
      <c r="I22" s="25"/>
      <c r="L22">
        <f>(H22)</f>
        <v>1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20.100000000000001" customHeight="1">
      <c r="A23" s="50">
        <v>22</v>
      </c>
      <c r="B23" s="50" t="s">
        <v>25</v>
      </c>
      <c r="C23" s="51"/>
      <c r="D23" s="51">
        <v>1</v>
      </c>
      <c r="E23" s="51"/>
      <c r="F23" s="51"/>
      <c r="G23" s="52"/>
      <c r="H23" s="52">
        <f t="shared" si="0"/>
        <v>0</v>
      </c>
      <c r="I23" s="25"/>
      <c r="J23">
        <f>(H23)</f>
        <v>0</v>
      </c>
      <c r="K23">
        <f>(H23)</f>
        <v>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20.100000000000001" customHeight="1">
      <c r="A24" s="46">
        <v>23</v>
      </c>
      <c r="B24" s="46" t="s">
        <v>26</v>
      </c>
      <c r="C24" s="47"/>
      <c r="D24" s="47"/>
      <c r="E24" s="47">
        <v>1</v>
      </c>
      <c r="F24" s="47"/>
      <c r="G24" s="48"/>
      <c r="H24" s="49">
        <f t="shared" si="0"/>
        <v>1</v>
      </c>
      <c r="I24" s="25"/>
      <c r="L24">
        <f>(H24)</f>
        <v>1</v>
      </c>
      <c r="M24">
        <f>(H24)</f>
        <v>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20.100000000000001" customHeight="1">
      <c r="A25" s="50">
        <v>24</v>
      </c>
      <c r="B25" s="50" t="s">
        <v>27</v>
      </c>
      <c r="C25" s="51"/>
      <c r="D25" s="51">
        <v>1</v>
      </c>
      <c r="E25" s="51"/>
      <c r="F25" s="51"/>
      <c r="G25" s="52">
        <f>SUM(C25+D25)</f>
        <v>1</v>
      </c>
      <c r="H25" s="52"/>
      <c r="I25" s="25"/>
      <c r="K25">
        <f>(G25)</f>
        <v>1</v>
      </c>
      <c r="L25">
        <f>(G25)</f>
        <v>1</v>
      </c>
      <c r="O25" s="22"/>
      <c r="P25" s="23"/>
      <c r="Q25" s="23"/>
      <c r="R25" s="23"/>
      <c r="S25" s="23"/>
      <c r="T25" s="22"/>
      <c r="U25" s="22"/>
      <c r="V25" s="23"/>
      <c r="W25" s="23"/>
      <c r="X25" s="23"/>
      <c r="Y25" s="23"/>
      <c r="Z25" s="22"/>
      <c r="AA25" s="22"/>
      <c r="AB25" s="23"/>
      <c r="AC25" s="23"/>
      <c r="AD25" s="23"/>
      <c r="AE25" s="22"/>
      <c r="AF25" s="22"/>
      <c r="AG25" s="22"/>
      <c r="AH25" s="23"/>
      <c r="AI25" s="23"/>
      <c r="AJ25" s="23"/>
      <c r="AK25" s="23"/>
      <c r="AL25" s="23"/>
      <c r="AM25" s="23"/>
      <c r="AN25" s="22"/>
    </row>
    <row r="26" spans="1:40" ht="20.100000000000001" customHeight="1">
      <c r="A26" s="46">
        <v>25</v>
      </c>
      <c r="B26" s="46" t="s">
        <v>28</v>
      </c>
      <c r="C26" s="47"/>
      <c r="D26" s="47"/>
      <c r="E26" s="47">
        <v>1</v>
      </c>
      <c r="F26" s="47"/>
      <c r="G26" s="49">
        <f>SUM(C26+D26)</f>
        <v>0</v>
      </c>
      <c r="H26" s="48"/>
      <c r="I26" s="25"/>
      <c r="K26">
        <f>(G26)</f>
        <v>0</v>
      </c>
      <c r="L26">
        <f>(G26)</f>
        <v>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20.100000000000001" customHeight="1">
      <c r="A27" s="50">
        <v>26</v>
      </c>
      <c r="B27" s="50" t="s">
        <v>29</v>
      </c>
      <c r="C27" s="51"/>
      <c r="D27" s="51"/>
      <c r="E27" s="51"/>
      <c r="F27" s="51">
        <v>1</v>
      </c>
      <c r="G27" s="52"/>
      <c r="H27" s="52">
        <f>SUM(E27+F27)</f>
        <v>1</v>
      </c>
      <c r="I27" s="25"/>
      <c r="J27">
        <f>(H27)</f>
        <v>1</v>
      </c>
      <c r="K27">
        <f>(H27)</f>
        <v>1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20.100000000000001" customHeight="1">
      <c r="A28" s="46">
        <v>27</v>
      </c>
      <c r="B28" s="46" t="s">
        <v>30</v>
      </c>
      <c r="C28" s="47"/>
      <c r="D28" s="47"/>
      <c r="E28" s="47">
        <v>1</v>
      </c>
      <c r="F28" s="47"/>
      <c r="G28" s="49">
        <f t="shared" ref="G28:G33" si="1">SUM(C28+D28)</f>
        <v>0</v>
      </c>
      <c r="H28" s="48"/>
      <c r="I28" s="25"/>
      <c r="J28">
        <f>(G28)</f>
        <v>0</v>
      </c>
      <c r="L28">
        <f>(G28)</f>
        <v>0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20.100000000000001" customHeight="1">
      <c r="A29" s="50">
        <v>28</v>
      </c>
      <c r="B29" s="50" t="s">
        <v>31</v>
      </c>
      <c r="C29" s="51"/>
      <c r="D29" s="51"/>
      <c r="E29" s="51">
        <v>1</v>
      </c>
      <c r="F29" s="51"/>
      <c r="G29" s="52">
        <f t="shared" si="1"/>
        <v>0</v>
      </c>
      <c r="H29" s="52"/>
      <c r="I29" s="25"/>
      <c r="L29">
        <f>(G29)</f>
        <v>0</v>
      </c>
      <c r="M29">
        <f>(G29)</f>
        <v>0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0.100000000000001" customHeight="1">
      <c r="A30" s="46">
        <v>29</v>
      </c>
      <c r="B30" s="46" t="s">
        <v>32</v>
      </c>
      <c r="C30" s="47">
        <v>1</v>
      </c>
      <c r="D30" s="47"/>
      <c r="E30" s="47"/>
      <c r="F30" s="47"/>
      <c r="G30" s="49">
        <f t="shared" si="1"/>
        <v>1</v>
      </c>
      <c r="H30" s="48"/>
      <c r="I30" s="25"/>
      <c r="M30">
        <f>(G30)</f>
        <v>1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20.100000000000001" customHeight="1">
      <c r="A31" s="50">
        <v>30</v>
      </c>
      <c r="B31" s="50" t="s">
        <v>33</v>
      </c>
      <c r="C31" s="51">
        <v>1</v>
      </c>
      <c r="D31" s="51"/>
      <c r="E31" s="51"/>
      <c r="F31" s="51"/>
      <c r="G31" s="52">
        <f t="shared" si="1"/>
        <v>1</v>
      </c>
      <c r="H31" s="52"/>
      <c r="I31" s="25"/>
      <c r="L31">
        <f>(G31)</f>
        <v>1</v>
      </c>
      <c r="M31">
        <f>(G31)</f>
        <v>1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20.100000000000001" customHeight="1">
      <c r="A32" s="46">
        <v>31</v>
      </c>
      <c r="B32" s="46" t="s">
        <v>34</v>
      </c>
      <c r="C32" s="47"/>
      <c r="D32" s="47"/>
      <c r="E32" s="47"/>
      <c r="F32" s="47">
        <v>1</v>
      </c>
      <c r="G32" s="49">
        <f t="shared" si="1"/>
        <v>0</v>
      </c>
      <c r="H32" s="48"/>
      <c r="I32" s="25"/>
      <c r="J32">
        <f>(G32)</f>
        <v>0</v>
      </c>
      <c r="M32">
        <f>(G32)</f>
        <v>0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0.100000000000001" customHeight="1">
      <c r="A33" s="50">
        <v>32</v>
      </c>
      <c r="B33" s="50" t="s">
        <v>35</v>
      </c>
      <c r="C33" s="51"/>
      <c r="D33" s="51"/>
      <c r="E33" s="51"/>
      <c r="F33" s="51">
        <v>1</v>
      </c>
      <c r="G33" s="52">
        <f t="shared" si="1"/>
        <v>0</v>
      </c>
      <c r="H33" s="52"/>
      <c r="I33" s="25"/>
      <c r="L33">
        <f>(G33)</f>
        <v>0</v>
      </c>
      <c r="M33">
        <f>(G33)</f>
        <v>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</row>
    <row r="34" spans="1:40" ht="20.100000000000001" customHeight="1">
      <c r="A34" s="46">
        <v>33</v>
      </c>
      <c r="B34" s="46" t="s">
        <v>36</v>
      </c>
      <c r="C34" s="47"/>
      <c r="D34" s="47"/>
      <c r="E34" s="47"/>
      <c r="F34" s="47">
        <v>1</v>
      </c>
      <c r="G34" s="48"/>
      <c r="H34" s="49">
        <f>SUM(E34+F34)</f>
        <v>1</v>
      </c>
      <c r="I34" s="25"/>
      <c r="J34">
        <f>(H34)</f>
        <v>1</v>
      </c>
      <c r="M34">
        <f>(H34)</f>
        <v>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20.100000000000001" customHeight="1">
      <c r="A35" s="50">
        <v>34</v>
      </c>
      <c r="B35" s="50" t="s">
        <v>37</v>
      </c>
      <c r="C35" s="53"/>
      <c r="D35" s="53">
        <v>1</v>
      </c>
      <c r="E35" s="53"/>
      <c r="F35" s="53"/>
      <c r="G35" s="52">
        <f>SUM(C35+D35)</f>
        <v>1</v>
      </c>
      <c r="H35" s="52"/>
      <c r="I35" s="25"/>
      <c r="L35">
        <f>(G35)</f>
        <v>1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8"/>
    </row>
    <row r="36" spans="1:40" ht="20.100000000000001" customHeight="1">
      <c r="A36" s="46">
        <v>35</v>
      </c>
      <c r="B36" s="46" t="s">
        <v>38</v>
      </c>
      <c r="C36" s="47"/>
      <c r="D36" s="47">
        <v>1</v>
      </c>
      <c r="E36" s="47"/>
      <c r="F36" s="47"/>
      <c r="G36" s="48"/>
      <c r="H36" s="49">
        <f>SUM(E36+F36)</f>
        <v>0</v>
      </c>
      <c r="I36" s="25"/>
      <c r="K36">
        <f>(H36)</f>
        <v>0</v>
      </c>
      <c r="L36">
        <f>(H36)</f>
        <v>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8"/>
    </row>
    <row r="37" spans="1:40" ht="20.100000000000001" customHeight="1">
      <c r="A37" s="50">
        <v>36</v>
      </c>
      <c r="B37" s="50" t="s">
        <v>39</v>
      </c>
      <c r="C37" s="51"/>
      <c r="D37" s="51"/>
      <c r="E37" s="51">
        <v>1</v>
      </c>
      <c r="F37" s="51"/>
      <c r="G37" s="52">
        <f>SUM(C37+D37)</f>
        <v>0</v>
      </c>
      <c r="H37" s="52"/>
      <c r="I37" s="25"/>
      <c r="K37">
        <f>(G37)</f>
        <v>0</v>
      </c>
      <c r="M37">
        <f>(G37)</f>
        <v>0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8"/>
    </row>
    <row r="38" spans="1:40" ht="20.100000000000001" customHeight="1">
      <c r="A38" s="46">
        <v>37</v>
      </c>
      <c r="B38" s="46" t="s">
        <v>40</v>
      </c>
      <c r="C38" s="47"/>
      <c r="D38" s="47"/>
      <c r="E38" s="47"/>
      <c r="F38" s="47">
        <v>1</v>
      </c>
      <c r="G38" s="49">
        <f>SUM(C38+D38)</f>
        <v>0</v>
      </c>
      <c r="H38" s="48"/>
      <c r="I38" s="25"/>
      <c r="L38">
        <f>(G38)</f>
        <v>0</v>
      </c>
      <c r="M38">
        <f>(G38)</f>
        <v>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8"/>
    </row>
    <row r="39" spans="1:40" ht="20.100000000000001" customHeight="1">
      <c r="A39" s="50">
        <v>38</v>
      </c>
      <c r="B39" s="50" t="s">
        <v>41</v>
      </c>
      <c r="C39" s="51"/>
      <c r="D39" s="51"/>
      <c r="E39" s="51">
        <v>1</v>
      </c>
      <c r="F39" s="51"/>
      <c r="G39" s="52">
        <f>SUM(C39+D39)</f>
        <v>0</v>
      </c>
      <c r="H39" s="52"/>
      <c r="I39" s="25"/>
      <c r="J39">
        <f>(G39)</f>
        <v>0</v>
      </c>
      <c r="K39">
        <f>(G39)</f>
        <v>0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8"/>
    </row>
    <row r="40" spans="1:40" ht="20.100000000000001" customHeight="1">
      <c r="A40" s="46">
        <v>39</v>
      </c>
      <c r="B40" s="46" t="s">
        <v>42</v>
      </c>
      <c r="C40" s="54"/>
      <c r="D40" s="54"/>
      <c r="E40" s="54">
        <v>1</v>
      </c>
      <c r="F40" s="54"/>
      <c r="G40" s="48"/>
      <c r="H40" s="49">
        <f>SUM(E40+F40)</f>
        <v>1</v>
      </c>
      <c r="I40" s="25"/>
      <c r="J40">
        <f>(H41)</f>
        <v>0</v>
      </c>
      <c r="M40">
        <f>(H41)</f>
        <v>0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18"/>
    </row>
    <row r="41" spans="1:40" ht="20.100000000000001" customHeight="1">
      <c r="A41" s="50">
        <v>40</v>
      </c>
      <c r="B41" s="50" t="s">
        <v>43</v>
      </c>
      <c r="C41" s="51"/>
      <c r="D41" s="51"/>
      <c r="E41" s="51"/>
      <c r="F41" s="51">
        <v>1</v>
      </c>
      <c r="G41" s="52">
        <f>SUM(C41+D41)</f>
        <v>0</v>
      </c>
      <c r="H41" s="52"/>
      <c r="I41" s="25"/>
      <c r="L41">
        <f>(G41)</f>
        <v>0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8"/>
    </row>
    <row r="42" spans="1:40" ht="20.100000000000001" customHeight="1">
      <c r="A42" s="46">
        <v>41</v>
      </c>
      <c r="B42" s="46" t="s">
        <v>44</v>
      </c>
      <c r="C42" s="47"/>
      <c r="D42" s="47"/>
      <c r="E42" s="47">
        <v>1</v>
      </c>
      <c r="F42" s="47"/>
      <c r="G42" s="48"/>
      <c r="H42" s="49">
        <f>SUM(E42+F42)</f>
        <v>1</v>
      </c>
      <c r="I42" s="25"/>
      <c r="L42">
        <f>(H42)</f>
        <v>1</v>
      </c>
      <c r="M42">
        <f>(H42)</f>
        <v>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8"/>
    </row>
    <row r="43" spans="1:40" ht="20.100000000000001" customHeight="1">
      <c r="A43" s="50">
        <v>42</v>
      </c>
      <c r="B43" s="50" t="s">
        <v>45</v>
      </c>
      <c r="C43" s="51"/>
      <c r="D43" s="51"/>
      <c r="E43" s="51">
        <v>1</v>
      </c>
      <c r="F43" s="51"/>
      <c r="G43" s="52"/>
      <c r="H43" s="52">
        <f>SUM(E43+F43)</f>
        <v>1</v>
      </c>
      <c r="I43" s="25"/>
      <c r="K43">
        <f>(H43)</f>
        <v>1</v>
      </c>
      <c r="L43">
        <f>(H43)</f>
        <v>1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8"/>
    </row>
    <row r="44" spans="1:40" ht="20.100000000000001" customHeight="1">
      <c r="A44" s="46">
        <v>43</v>
      </c>
      <c r="B44" s="46" t="s">
        <v>46</v>
      </c>
      <c r="C44" s="47"/>
      <c r="D44" s="47"/>
      <c r="E44" s="47"/>
      <c r="F44" s="47">
        <v>1</v>
      </c>
      <c r="G44" s="48"/>
      <c r="H44" s="49">
        <f>SUM(E44+F44)</f>
        <v>1</v>
      </c>
      <c r="I44" s="25"/>
      <c r="L44">
        <f>(H44)</f>
        <v>1</v>
      </c>
      <c r="M44">
        <f>(H44)</f>
        <v>1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8"/>
    </row>
    <row r="45" spans="1:40" ht="20.100000000000001" customHeight="1">
      <c r="A45" s="50">
        <v>44</v>
      </c>
      <c r="B45" s="50" t="s">
        <v>47</v>
      </c>
      <c r="C45" s="55"/>
      <c r="D45" s="55">
        <v>1</v>
      </c>
      <c r="E45" s="55"/>
      <c r="F45" s="55"/>
      <c r="G45" s="52">
        <f>SUM(C45+D45)</f>
        <v>1</v>
      </c>
      <c r="H45" s="52"/>
      <c r="I45" s="25"/>
      <c r="J45">
        <f>(G45)</f>
        <v>1</v>
      </c>
      <c r="K45">
        <f>(G45)</f>
        <v>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8"/>
    </row>
    <row r="46" spans="1:40" ht="20.100000000000001" customHeight="1">
      <c r="A46" s="46">
        <v>45</v>
      </c>
      <c r="B46" s="46" t="s">
        <v>48</v>
      </c>
      <c r="C46" s="47"/>
      <c r="D46" s="47">
        <v>1</v>
      </c>
      <c r="E46" s="47"/>
      <c r="F46" s="47"/>
      <c r="G46" s="48"/>
      <c r="H46" s="49">
        <f>SUM(E46+F46)</f>
        <v>0</v>
      </c>
      <c r="I46" s="25"/>
      <c r="J46">
        <f>(H46)</f>
        <v>0</v>
      </c>
      <c r="K46">
        <f>(H46)</f>
        <v>0</v>
      </c>
      <c r="O46" s="22"/>
      <c r="P46" s="23"/>
      <c r="Q46" s="23"/>
      <c r="R46" s="23"/>
      <c r="S46" s="23"/>
      <c r="T46" s="22"/>
      <c r="U46" s="22"/>
      <c r="V46" s="23"/>
      <c r="W46" s="23"/>
      <c r="X46" s="23"/>
      <c r="Y46" s="23"/>
      <c r="Z46" s="22"/>
      <c r="AA46" s="22"/>
      <c r="AB46" s="23"/>
      <c r="AC46" s="23"/>
      <c r="AD46" s="23"/>
      <c r="AE46" s="22"/>
      <c r="AF46" s="22"/>
      <c r="AG46" s="22"/>
      <c r="AH46" s="23"/>
      <c r="AI46" s="23"/>
      <c r="AJ46" s="23"/>
      <c r="AK46" s="23"/>
      <c r="AL46" s="23"/>
      <c r="AM46" s="19"/>
    </row>
    <row r="47" spans="1:40" ht="20.100000000000001" customHeight="1">
      <c r="A47" s="50">
        <v>46</v>
      </c>
      <c r="B47" s="50" t="s">
        <v>49</v>
      </c>
      <c r="C47" s="51"/>
      <c r="D47" s="51">
        <v>1</v>
      </c>
      <c r="E47" s="51"/>
      <c r="F47" s="51"/>
      <c r="G47" s="52"/>
      <c r="H47" s="52">
        <f>SUM(E47+F47)</f>
        <v>0</v>
      </c>
      <c r="I47" s="25"/>
      <c r="K47">
        <f>(H47)</f>
        <v>0</v>
      </c>
      <c r="M47">
        <f>(H47)</f>
        <v>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8"/>
    </row>
    <row r="48" spans="1:40" ht="20.100000000000001" customHeight="1">
      <c r="A48" s="46">
        <v>47</v>
      </c>
      <c r="B48" s="46" t="s">
        <v>50</v>
      </c>
      <c r="C48" s="47"/>
      <c r="D48" s="47"/>
      <c r="E48" s="47">
        <v>1</v>
      </c>
      <c r="F48" s="47"/>
      <c r="G48" s="49">
        <f>SUM(C48+D48)</f>
        <v>0</v>
      </c>
      <c r="H48" s="48"/>
      <c r="I48" s="25"/>
      <c r="J48">
        <f>(G48)</f>
        <v>0</v>
      </c>
      <c r="K48">
        <f>(G48)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"/>
    </row>
    <row r="49" spans="1:50" ht="20.100000000000001" customHeight="1">
      <c r="A49" s="50">
        <v>48</v>
      </c>
      <c r="B49" s="50" t="s">
        <v>51</v>
      </c>
      <c r="C49" s="51"/>
      <c r="D49" s="51"/>
      <c r="E49" s="51"/>
      <c r="F49" s="51">
        <v>1</v>
      </c>
      <c r="G49" s="52">
        <f>SUM(C49+D49)</f>
        <v>0</v>
      </c>
      <c r="H49" s="52"/>
      <c r="I49" s="25"/>
      <c r="J49">
        <f>(G49)</f>
        <v>0</v>
      </c>
      <c r="K49">
        <f>(G49)</f>
        <v>0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8"/>
    </row>
    <row r="50" spans="1:50" ht="20.100000000000001" customHeight="1">
      <c r="A50" s="46">
        <v>49</v>
      </c>
      <c r="B50" s="46" t="s">
        <v>52</v>
      </c>
      <c r="C50" s="54"/>
      <c r="D50" s="54"/>
      <c r="E50" s="54">
        <v>1</v>
      </c>
      <c r="F50" s="54"/>
      <c r="G50" s="49">
        <f>SUM(C50+D50)</f>
        <v>0</v>
      </c>
      <c r="H50" s="48"/>
      <c r="I50" s="25"/>
      <c r="L50">
        <f>(G50)</f>
        <v>0</v>
      </c>
      <c r="M50">
        <f>(G50)</f>
        <v>0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18"/>
    </row>
    <row r="51" spans="1:50" ht="20.100000000000001" customHeight="1">
      <c r="A51" s="50">
        <v>50</v>
      </c>
      <c r="B51" s="50" t="s">
        <v>53</v>
      </c>
      <c r="C51" s="56"/>
      <c r="D51" s="56">
        <v>1</v>
      </c>
      <c r="E51" s="56"/>
      <c r="F51" s="56"/>
      <c r="G51" s="52">
        <f>SUM(C51+D51)</f>
        <v>1</v>
      </c>
      <c r="H51" s="52"/>
      <c r="I51" s="25"/>
      <c r="J51">
        <f>(G51)</f>
        <v>1</v>
      </c>
      <c r="K51">
        <f>(G51)</f>
        <v>1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8"/>
    </row>
    <row r="52" spans="1:50" ht="18.75">
      <c r="A52" s="4"/>
      <c r="B52" s="37" t="s">
        <v>1</v>
      </c>
      <c r="C52" s="2">
        <v>1</v>
      </c>
      <c r="D52" s="2">
        <v>2</v>
      </c>
      <c r="E52" s="2">
        <v>3</v>
      </c>
      <c r="F52" s="2">
        <v>4</v>
      </c>
      <c r="G52" s="32"/>
      <c r="H52" s="32"/>
      <c r="J52">
        <f>SUM(J2:J51)</f>
        <v>6</v>
      </c>
      <c r="K52">
        <f t="shared" ref="K52:M52" si="2">SUM(K2:K51)</f>
        <v>12</v>
      </c>
      <c r="L52">
        <f t="shared" si="2"/>
        <v>13</v>
      </c>
      <c r="M52">
        <f t="shared" si="2"/>
        <v>8</v>
      </c>
      <c r="O52" s="20"/>
      <c r="P52" s="2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0"/>
      <c r="AR52" s="20"/>
      <c r="AS52" s="20"/>
      <c r="AT52" s="20"/>
      <c r="AU52" s="20"/>
      <c r="AV52" s="20"/>
      <c r="AW52" s="20"/>
      <c r="AX52" s="20"/>
    </row>
    <row r="53" spans="1:50" ht="18.75">
      <c r="A53" s="27"/>
      <c r="B53" s="37" t="s">
        <v>0</v>
      </c>
      <c r="C53" s="2">
        <f t="shared" ref="C53:H53" si="3">SUM(C2:C51)</f>
        <v>4</v>
      </c>
      <c r="D53" s="2">
        <f t="shared" si="3"/>
        <v>17</v>
      </c>
      <c r="E53" s="2">
        <f t="shared" si="3"/>
        <v>16</v>
      </c>
      <c r="F53" s="2">
        <f t="shared" si="3"/>
        <v>13</v>
      </c>
      <c r="G53" s="33">
        <f t="shared" si="3"/>
        <v>12</v>
      </c>
      <c r="H53" s="33">
        <f t="shared" si="3"/>
        <v>15</v>
      </c>
      <c r="O53" s="20"/>
      <c r="P53" s="2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0"/>
      <c r="AR53" s="20"/>
      <c r="AS53" s="20"/>
      <c r="AT53" s="20"/>
      <c r="AU53" s="20"/>
      <c r="AV53" s="20"/>
      <c r="AW53" s="20"/>
      <c r="AX53" s="20"/>
    </row>
    <row r="54" spans="1:50" ht="23.25">
      <c r="A54" s="28"/>
      <c r="B54" s="38" t="s">
        <v>68</v>
      </c>
      <c r="C54" s="17"/>
      <c r="D54" s="17"/>
      <c r="E54" s="17"/>
      <c r="F54" s="36">
        <f>J56</f>
        <v>0.375</v>
      </c>
      <c r="G54" s="17"/>
      <c r="J54" t="s">
        <v>72</v>
      </c>
      <c r="O54" s="20"/>
      <c r="P54" s="2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0"/>
      <c r="AR54" s="20"/>
      <c r="AS54" s="20"/>
      <c r="AT54" s="20"/>
      <c r="AU54" s="20"/>
      <c r="AV54" s="20"/>
      <c r="AW54" s="20"/>
      <c r="AX54" s="20"/>
    </row>
    <row r="55" spans="1:50" ht="23.25">
      <c r="A55" s="5"/>
      <c r="B55" s="38" t="s">
        <v>69</v>
      </c>
      <c r="C55" s="17"/>
      <c r="D55" s="17"/>
      <c r="E55" s="17"/>
      <c r="F55" s="36">
        <f>K56</f>
        <v>0.52173913043478259</v>
      </c>
      <c r="G55" s="17"/>
      <c r="J55" t="s">
        <v>58</v>
      </c>
      <c r="K55" t="s">
        <v>59</v>
      </c>
      <c r="L55" t="s">
        <v>60</v>
      </c>
      <c r="M55" t="s">
        <v>61</v>
      </c>
      <c r="O55" s="20"/>
      <c r="P55" s="2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0"/>
      <c r="AR55" s="20"/>
      <c r="AS55" s="20"/>
      <c r="AT55" s="20"/>
      <c r="AU55" s="20"/>
      <c r="AV55" s="20"/>
      <c r="AW55" s="20"/>
      <c r="AX55" s="20"/>
    </row>
    <row r="56" spans="1:50" ht="23.25">
      <c r="A56" s="7"/>
      <c r="B56" s="38" t="s">
        <v>70</v>
      </c>
      <c r="C56" s="17"/>
      <c r="D56" s="17"/>
      <c r="E56" s="17"/>
      <c r="F56" s="36">
        <f>L56</f>
        <v>0.56521739130434778</v>
      </c>
      <c r="G56" s="17"/>
      <c r="J56" s="34">
        <f>((J52)/16*100)%</f>
        <v>0.375</v>
      </c>
      <c r="K56" s="34">
        <f>((K52)/23*100)%</f>
        <v>0.52173913043478259</v>
      </c>
      <c r="L56" s="34">
        <f>((L52)/23*100)%</f>
        <v>0.56521739130434778</v>
      </c>
      <c r="M56" s="34">
        <f>((M52)/19*100)%</f>
        <v>0.42105263157894735</v>
      </c>
      <c r="O56" s="20"/>
      <c r="P56" s="2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0"/>
      <c r="AR56" s="20"/>
      <c r="AS56" s="20"/>
      <c r="AT56" s="20"/>
      <c r="AU56" s="20"/>
      <c r="AV56" s="20"/>
      <c r="AW56" s="20"/>
      <c r="AX56" s="20"/>
    </row>
    <row r="57" spans="1:50" ht="23.25" customHeight="1">
      <c r="A57" s="7"/>
      <c r="B57" s="38" t="s">
        <v>71</v>
      </c>
      <c r="C57" s="17"/>
      <c r="D57" s="17"/>
      <c r="E57" s="17"/>
      <c r="F57" s="36">
        <f>M56</f>
        <v>0.42105263157894735</v>
      </c>
      <c r="G57" s="17"/>
    </row>
    <row r="58" spans="1:50" ht="23.25" customHeight="1">
      <c r="A58" s="32"/>
      <c r="B58" s="38" t="s">
        <v>80</v>
      </c>
      <c r="C58" s="39"/>
      <c r="D58" s="39"/>
      <c r="E58" s="39"/>
      <c r="F58" s="45">
        <f>L66/100</f>
        <v>0.54</v>
      </c>
      <c r="G58" s="40"/>
      <c r="J58" t="s">
        <v>72</v>
      </c>
    </row>
    <row r="59" spans="1:50" ht="15.75">
      <c r="A59" s="32"/>
      <c r="B59" s="44" t="s">
        <v>76</v>
      </c>
      <c r="C59" s="39"/>
      <c r="D59" s="39"/>
      <c r="E59" s="39"/>
      <c r="F59" s="40"/>
      <c r="G59" s="40"/>
      <c r="J59" t="s">
        <v>58</v>
      </c>
      <c r="K59" t="s">
        <v>59</v>
      </c>
      <c r="L59" t="s">
        <v>60</v>
      </c>
      <c r="M59" t="s">
        <v>61</v>
      </c>
    </row>
    <row r="60" spans="1:50">
      <c r="A60" s="32"/>
      <c r="B60" s="42" t="s">
        <v>74</v>
      </c>
      <c r="C60" s="43"/>
      <c r="D60" s="43"/>
      <c r="E60" s="43"/>
      <c r="F60" s="43" t="s">
        <v>78</v>
      </c>
      <c r="G60" s="43"/>
      <c r="J60" s="35">
        <f>J56*100</f>
        <v>37.5</v>
      </c>
      <c r="K60" s="35">
        <f>K56*100</f>
        <v>52.173913043478258</v>
      </c>
      <c r="L60" s="35">
        <f>L56*100</f>
        <v>56.521739130434781</v>
      </c>
      <c r="M60" s="35">
        <f>M56*100</f>
        <v>42.105263157894733</v>
      </c>
    </row>
    <row r="61" spans="1:50">
      <c r="A61" s="41"/>
      <c r="B61" s="42" t="s">
        <v>73</v>
      </c>
      <c r="C61" s="43"/>
      <c r="D61" s="43"/>
      <c r="E61" s="43"/>
      <c r="F61" s="43" t="s">
        <v>81</v>
      </c>
      <c r="G61" s="43"/>
    </row>
    <row r="62" spans="1:50">
      <c r="A62" s="41"/>
      <c r="B62" s="42" t="s">
        <v>75</v>
      </c>
      <c r="C62" s="43"/>
      <c r="D62" s="43"/>
      <c r="E62" s="43"/>
      <c r="F62" s="43" t="s">
        <v>79</v>
      </c>
      <c r="G62" s="43"/>
    </row>
    <row r="63" spans="1:50">
      <c r="A63" s="15"/>
      <c r="G63" s="3"/>
    </row>
    <row r="64" spans="1:50">
      <c r="A64" s="15"/>
      <c r="G64" s="3"/>
    </row>
    <row r="65" spans="1:12">
      <c r="A65" s="16"/>
      <c r="G65" s="3"/>
      <c r="L65" t="s">
        <v>77</v>
      </c>
    </row>
    <row r="66" spans="1:12">
      <c r="C66"/>
      <c r="D66"/>
      <c r="E66"/>
      <c r="F66"/>
      <c r="L66">
        <f>((G53+H53)*2)</f>
        <v>54</v>
      </c>
    </row>
    <row r="67" spans="1:12">
      <c r="C67" s="11"/>
      <c r="D67" s="12"/>
      <c r="E67" s="13"/>
      <c r="F67" s="14"/>
      <c r="G67" s="13"/>
    </row>
    <row r="68" spans="1:12">
      <c r="C68" s="11"/>
      <c r="D68" s="12"/>
      <c r="E68" s="13"/>
      <c r="F68" s="14"/>
      <c r="G68" s="13"/>
    </row>
    <row r="69" spans="1:12">
      <c r="C69" s="11"/>
      <c r="D69" s="12"/>
      <c r="E69" s="13"/>
      <c r="F69" s="14"/>
      <c r="G69" s="13"/>
    </row>
  </sheetData>
  <phoneticPr fontId="0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M66"/>
  <sheetViews>
    <sheetView workbookViewId="0">
      <selection activeCell="X35" sqref="X35"/>
    </sheetView>
  </sheetViews>
  <sheetFormatPr defaultRowHeight="15"/>
  <cols>
    <col min="1" max="1" width="4" customWidth="1"/>
    <col min="2" max="2" width="90.85546875" customWidth="1"/>
    <col min="3" max="6" width="14.7109375" customWidth="1"/>
    <col min="7" max="8" width="14.7109375" hidden="1" customWidth="1"/>
    <col min="9" max="9" width="9.140625" hidden="1" customWidth="1"/>
    <col min="10" max="13" width="16.7109375" hidden="1" customWidth="1"/>
    <col min="14" max="27" width="2.42578125" customWidth="1"/>
    <col min="28" max="30" width="9.140625" customWidth="1"/>
    <col min="33" max="61" width="9.140625" customWidth="1"/>
  </cols>
  <sheetData>
    <row r="1" spans="1:13" ht="95.25" customHeight="1">
      <c r="A1" s="1"/>
      <c r="B1" s="8" t="s">
        <v>62</v>
      </c>
      <c r="C1" s="29" t="s">
        <v>63</v>
      </c>
      <c r="D1" s="29" t="s">
        <v>64</v>
      </c>
      <c r="E1" s="29" t="s">
        <v>65</v>
      </c>
      <c r="F1" s="29" t="s">
        <v>66</v>
      </c>
      <c r="G1" s="31" t="s">
        <v>67</v>
      </c>
      <c r="H1" s="31" t="s">
        <v>67</v>
      </c>
      <c r="I1" s="30"/>
      <c r="J1" t="s">
        <v>54</v>
      </c>
      <c r="K1" t="s">
        <v>55</v>
      </c>
      <c r="L1" t="s">
        <v>56</v>
      </c>
      <c r="M1" t="s">
        <v>57</v>
      </c>
    </row>
    <row r="2" spans="1:13" ht="20.100000000000001" customHeight="1">
      <c r="A2" s="46">
        <v>1</v>
      </c>
      <c r="B2" s="46" t="s">
        <v>4</v>
      </c>
      <c r="C2" s="47"/>
      <c r="D2" s="47"/>
      <c r="E2" s="47"/>
      <c r="F2" s="47">
        <v>1</v>
      </c>
      <c r="G2" s="48"/>
      <c r="H2" s="49">
        <f>SUM(E2+F2)</f>
        <v>1</v>
      </c>
      <c r="I2" s="25"/>
      <c r="K2">
        <f>(H2)</f>
        <v>1</v>
      </c>
    </row>
    <row r="3" spans="1:13" ht="20.100000000000001" customHeight="1">
      <c r="A3" s="50">
        <v>2</v>
      </c>
      <c r="B3" s="50" t="s">
        <v>5</v>
      </c>
      <c r="C3" s="51"/>
      <c r="D3" s="51">
        <v>1</v>
      </c>
      <c r="E3" s="51"/>
      <c r="F3" s="51"/>
      <c r="G3" s="52">
        <f>SUM(C3+D3)</f>
        <v>1</v>
      </c>
      <c r="H3" s="52"/>
      <c r="I3" s="25"/>
      <c r="L3">
        <f>(G3)</f>
        <v>1</v>
      </c>
    </row>
    <row r="4" spans="1:13" ht="20.100000000000001" customHeight="1">
      <c r="A4" s="46">
        <v>3</v>
      </c>
      <c r="B4" s="46" t="s">
        <v>6</v>
      </c>
      <c r="C4" s="47"/>
      <c r="D4" s="47"/>
      <c r="E4" s="47">
        <v>1</v>
      </c>
      <c r="F4" s="47"/>
      <c r="G4" s="48"/>
      <c r="H4" s="49">
        <f>SUM(E4+F4)</f>
        <v>1</v>
      </c>
      <c r="I4" s="25"/>
      <c r="L4">
        <f>(H4)</f>
        <v>1</v>
      </c>
    </row>
    <row r="5" spans="1:13" ht="20.100000000000001" customHeight="1">
      <c r="A5" s="50">
        <v>4</v>
      </c>
      <c r="B5" s="50" t="s">
        <v>7</v>
      </c>
      <c r="C5" s="51"/>
      <c r="D5" s="51"/>
      <c r="E5" s="51"/>
      <c r="F5" s="51">
        <v>1</v>
      </c>
      <c r="G5" s="52">
        <f>SUM(C5+D5)</f>
        <v>0</v>
      </c>
      <c r="H5" s="52"/>
      <c r="I5" s="25"/>
      <c r="M5">
        <f>(G5)</f>
        <v>0</v>
      </c>
    </row>
    <row r="6" spans="1:13" ht="20.100000000000001" customHeight="1">
      <c r="A6" s="46">
        <v>5</v>
      </c>
      <c r="B6" s="46" t="s">
        <v>8</v>
      </c>
      <c r="C6" s="47"/>
      <c r="D6" s="47"/>
      <c r="E6" s="47"/>
      <c r="F6" s="47">
        <v>1</v>
      </c>
      <c r="G6" s="48"/>
      <c r="H6" s="49">
        <f>SUM(E6+F6)</f>
        <v>1</v>
      </c>
      <c r="I6" s="25"/>
      <c r="L6">
        <f>(H6)</f>
        <v>1</v>
      </c>
    </row>
    <row r="7" spans="1:13" ht="20.100000000000001" customHeight="1">
      <c r="A7" s="50">
        <v>6</v>
      </c>
      <c r="B7" s="50" t="s">
        <v>9</v>
      </c>
      <c r="C7" s="51"/>
      <c r="D7" s="51">
        <v>1</v>
      </c>
      <c r="E7" s="51"/>
      <c r="F7" s="51"/>
      <c r="G7" s="52"/>
      <c r="H7" s="52">
        <f>SUM(E7+F7)</f>
        <v>0</v>
      </c>
      <c r="I7" s="25"/>
      <c r="M7">
        <f>(H7)</f>
        <v>0</v>
      </c>
    </row>
    <row r="8" spans="1:13" ht="20.100000000000001" customHeight="1">
      <c r="A8" s="46">
        <v>7</v>
      </c>
      <c r="B8" s="46" t="s">
        <v>10</v>
      </c>
      <c r="C8" s="47">
        <v>1</v>
      </c>
      <c r="D8" s="47"/>
      <c r="E8" s="47"/>
      <c r="F8" s="47"/>
      <c r="G8" s="48"/>
      <c r="H8" s="49">
        <f>SUM(E8+F8)</f>
        <v>0</v>
      </c>
      <c r="I8" s="25"/>
      <c r="J8">
        <f>(H8)</f>
        <v>0</v>
      </c>
      <c r="K8">
        <f>(H8)</f>
        <v>0</v>
      </c>
    </row>
    <row r="9" spans="1:13" ht="20.100000000000001" customHeight="1">
      <c r="A9" s="50">
        <v>8</v>
      </c>
      <c r="B9" s="50" t="s">
        <v>11</v>
      </c>
      <c r="C9" s="51"/>
      <c r="D9" s="51">
        <v>1</v>
      </c>
      <c r="E9" s="51"/>
      <c r="F9" s="51"/>
      <c r="G9" s="52">
        <f>SUM(C9+D9)</f>
        <v>1</v>
      </c>
      <c r="H9" s="52"/>
      <c r="I9" s="25"/>
      <c r="L9">
        <f>(G9)</f>
        <v>1</v>
      </c>
    </row>
    <row r="10" spans="1:13" ht="20.100000000000001" customHeight="1">
      <c r="A10" s="46">
        <v>9</v>
      </c>
      <c r="B10" s="46" t="s">
        <v>12</v>
      </c>
      <c r="C10" s="47"/>
      <c r="D10" s="47"/>
      <c r="E10" s="47"/>
      <c r="F10" s="47">
        <v>1</v>
      </c>
      <c r="G10" s="48"/>
      <c r="H10" s="49">
        <f>SUM(E10+F10)</f>
        <v>1</v>
      </c>
      <c r="I10" s="25"/>
      <c r="M10">
        <f>(G10)</f>
        <v>0</v>
      </c>
    </row>
    <row r="11" spans="1:13" ht="20.100000000000001" customHeight="1">
      <c r="A11" s="50">
        <v>10</v>
      </c>
      <c r="B11" s="50" t="s">
        <v>13</v>
      </c>
      <c r="C11" s="51"/>
      <c r="D11" s="51">
        <v>1</v>
      </c>
      <c r="E11" s="51"/>
      <c r="F11" s="51"/>
      <c r="G11" s="52">
        <f>SUM(C11+D11)</f>
        <v>1</v>
      </c>
      <c r="H11" s="52"/>
      <c r="I11" s="25"/>
      <c r="K11">
        <f>(G11)</f>
        <v>1</v>
      </c>
    </row>
    <row r="12" spans="1:13" ht="20.100000000000001" customHeight="1">
      <c r="A12" s="46">
        <v>11</v>
      </c>
      <c r="B12" s="46" t="s">
        <v>14</v>
      </c>
      <c r="C12" s="47"/>
      <c r="D12" s="47">
        <v>1</v>
      </c>
      <c r="E12" s="47"/>
      <c r="F12" s="47"/>
      <c r="G12" s="49">
        <f>SUM(C12+D12)</f>
        <v>1</v>
      </c>
      <c r="H12" s="48"/>
      <c r="I12" s="25"/>
      <c r="K12">
        <f>(G12)</f>
        <v>1</v>
      </c>
    </row>
    <row r="13" spans="1:13" ht="20.100000000000001" customHeight="1">
      <c r="A13" s="50">
        <v>12</v>
      </c>
      <c r="B13" s="50" t="s">
        <v>15</v>
      </c>
      <c r="C13" s="51"/>
      <c r="D13" s="51">
        <v>1</v>
      </c>
      <c r="E13" s="51"/>
      <c r="F13" s="51"/>
      <c r="G13" s="52"/>
      <c r="H13" s="52">
        <f>SUM(E13+F13)</f>
        <v>0</v>
      </c>
      <c r="I13" s="25"/>
      <c r="M13">
        <f>H13</f>
        <v>0</v>
      </c>
    </row>
    <row r="14" spans="1:13" ht="20.100000000000001" customHeight="1">
      <c r="A14" s="46">
        <v>13</v>
      </c>
      <c r="B14" s="46" t="s">
        <v>16</v>
      </c>
      <c r="C14" s="47"/>
      <c r="D14" s="47"/>
      <c r="E14" s="47">
        <v>1</v>
      </c>
      <c r="F14" s="47"/>
      <c r="G14" s="48"/>
      <c r="H14" s="49">
        <f>SUM(E14+F14)</f>
        <v>1</v>
      </c>
      <c r="I14" s="25"/>
      <c r="K14">
        <f>(H14)</f>
        <v>1</v>
      </c>
    </row>
    <row r="15" spans="1:13" ht="20.100000000000001" customHeight="1">
      <c r="A15" s="50">
        <v>14</v>
      </c>
      <c r="B15" s="50" t="s">
        <v>17</v>
      </c>
      <c r="C15" s="51"/>
      <c r="D15" s="51"/>
      <c r="E15" s="51">
        <v>1</v>
      </c>
      <c r="F15" s="51"/>
      <c r="G15" s="52">
        <f>SUM(C15+D15)</f>
        <v>0</v>
      </c>
      <c r="H15" s="52"/>
      <c r="I15" s="25"/>
      <c r="J15">
        <f>(G15)</f>
        <v>0</v>
      </c>
    </row>
    <row r="16" spans="1:13" ht="20.100000000000001" customHeight="1">
      <c r="A16" s="46">
        <v>15</v>
      </c>
      <c r="B16" s="46" t="s">
        <v>18</v>
      </c>
      <c r="C16" s="47"/>
      <c r="D16" s="47"/>
      <c r="E16" s="47">
        <v>1</v>
      </c>
      <c r="F16" s="47"/>
      <c r="G16" s="49">
        <f>SUM(C16+D16)</f>
        <v>0</v>
      </c>
      <c r="H16" s="48"/>
      <c r="I16" s="25"/>
      <c r="K16">
        <f>(G16)</f>
        <v>0</v>
      </c>
    </row>
    <row r="17" spans="1:13" ht="20.100000000000001" customHeight="1">
      <c r="A17" s="50">
        <v>16</v>
      </c>
      <c r="B17" s="50" t="s">
        <v>19</v>
      </c>
      <c r="C17" s="51"/>
      <c r="D17" s="51"/>
      <c r="E17" s="51"/>
      <c r="F17" s="51">
        <v>1</v>
      </c>
      <c r="G17" s="52"/>
      <c r="H17" s="52">
        <f>SUM(E17+F17)</f>
        <v>1</v>
      </c>
      <c r="I17" s="25"/>
      <c r="L17">
        <f>(H17)</f>
        <v>1</v>
      </c>
    </row>
    <row r="18" spans="1:13" ht="20.100000000000001" customHeight="1">
      <c r="A18" s="46">
        <v>17</v>
      </c>
      <c r="B18" s="46" t="s">
        <v>20</v>
      </c>
      <c r="C18" s="47"/>
      <c r="D18" s="47">
        <v>1</v>
      </c>
      <c r="E18" s="47"/>
      <c r="F18" s="47"/>
      <c r="G18" s="49">
        <f>SUM(C18+D18)</f>
        <v>1</v>
      </c>
      <c r="H18" s="48"/>
      <c r="I18" s="25"/>
      <c r="J18">
        <f>(G18)</f>
        <v>1</v>
      </c>
      <c r="K18">
        <f>(G18)</f>
        <v>1</v>
      </c>
    </row>
    <row r="19" spans="1:13" ht="20.100000000000001" customHeight="1">
      <c r="A19" s="50">
        <v>18</v>
      </c>
      <c r="B19" s="50" t="s">
        <v>21</v>
      </c>
      <c r="C19" s="51"/>
      <c r="D19" s="51"/>
      <c r="E19" s="51"/>
      <c r="F19" s="51">
        <v>1</v>
      </c>
      <c r="G19" s="52"/>
      <c r="H19" s="52">
        <f t="shared" ref="H19:H24" si="0">SUM(E19+F19)</f>
        <v>1</v>
      </c>
      <c r="I19" s="25"/>
      <c r="J19">
        <f>(H19)</f>
        <v>1</v>
      </c>
      <c r="K19">
        <f>H19</f>
        <v>1</v>
      </c>
    </row>
    <row r="20" spans="1:13" ht="20.100000000000001" customHeight="1">
      <c r="A20" s="46">
        <v>19</v>
      </c>
      <c r="B20" s="46" t="s">
        <v>22</v>
      </c>
      <c r="C20" s="47"/>
      <c r="D20" s="47"/>
      <c r="E20" s="47"/>
      <c r="F20" s="47">
        <v>1</v>
      </c>
      <c r="G20" s="48"/>
      <c r="H20" s="49">
        <f t="shared" si="0"/>
        <v>1</v>
      </c>
      <c r="I20" s="25"/>
      <c r="L20">
        <f>(H20)</f>
        <v>1</v>
      </c>
      <c r="M20">
        <f>(H20)</f>
        <v>1</v>
      </c>
    </row>
    <row r="21" spans="1:13" ht="20.100000000000001" customHeight="1">
      <c r="A21" s="50">
        <v>20</v>
      </c>
      <c r="B21" s="50" t="s">
        <v>23</v>
      </c>
      <c r="C21" s="51"/>
      <c r="D21" s="51"/>
      <c r="E21" s="51">
        <v>1</v>
      </c>
      <c r="F21" s="51"/>
      <c r="G21" s="52"/>
      <c r="H21" s="52">
        <f t="shared" si="0"/>
        <v>1</v>
      </c>
      <c r="I21" s="25"/>
      <c r="K21">
        <f>(H21)</f>
        <v>1</v>
      </c>
      <c r="L21">
        <f>(H21)</f>
        <v>1</v>
      </c>
    </row>
    <row r="22" spans="1:13" ht="20.100000000000001" customHeight="1">
      <c r="A22" s="46">
        <v>21</v>
      </c>
      <c r="B22" s="46" t="s">
        <v>24</v>
      </c>
      <c r="C22" s="47"/>
      <c r="D22" s="47"/>
      <c r="E22" s="47"/>
      <c r="F22" s="47">
        <v>1</v>
      </c>
      <c r="G22" s="48"/>
      <c r="H22" s="49">
        <f t="shared" si="0"/>
        <v>1</v>
      </c>
      <c r="I22" s="25"/>
      <c r="L22">
        <f>(H22)</f>
        <v>1</v>
      </c>
    </row>
    <row r="23" spans="1:13" ht="20.100000000000001" customHeight="1">
      <c r="A23" s="50">
        <v>22</v>
      </c>
      <c r="B23" s="50" t="s">
        <v>25</v>
      </c>
      <c r="C23" s="51"/>
      <c r="D23" s="51">
        <v>1</v>
      </c>
      <c r="E23" s="51"/>
      <c r="F23" s="51"/>
      <c r="G23" s="52"/>
      <c r="H23" s="52">
        <f t="shared" si="0"/>
        <v>0</v>
      </c>
      <c r="I23" s="25"/>
      <c r="J23">
        <f>(H23)</f>
        <v>0</v>
      </c>
      <c r="K23">
        <f>(H23)</f>
        <v>0</v>
      </c>
    </row>
    <row r="24" spans="1:13" ht="20.100000000000001" customHeight="1">
      <c r="A24" s="46">
        <v>23</v>
      </c>
      <c r="B24" s="46" t="s">
        <v>26</v>
      </c>
      <c r="C24" s="47"/>
      <c r="D24" s="47"/>
      <c r="E24" s="47">
        <v>1</v>
      </c>
      <c r="F24" s="47"/>
      <c r="G24" s="48"/>
      <c r="H24" s="49">
        <f t="shared" si="0"/>
        <v>1</v>
      </c>
      <c r="I24" s="25"/>
      <c r="L24">
        <f>(H24)</f>
        <v>1</v>
      </c>
      <c r="M24">
        <f>(H24)</f>
        <v>1</v>
      </c>
    </row>
    <row r="25" spans="1:13" ht="20.100000000000001" customHeight="1">
      <c r="A25" s="50">
        <v>24</v>
      </c>
      <c r="B25" s="50" t="s">
        <v>27</v>
      </c>
      <c r="C25" s="51"/>
      <c r="D25" s="51">
        <v>1</v>
      </c>
      <c r="E25" s="51"/>
      <c r="F25" s="51"/>
      <c r="G25" s="52">
        <f>SUM(C25+D25)</f>
        <v>1</v>
      </c>
      <c r="H25" s="52"/>
      <c r="I25" s="25"/>
      <c r="K25">
        <f>(G25)</f>
        <v>1</v>
      </c>
      <c r="L25">
        <f>(G25)</f>
        <v>1</v>
      </c>
    </row>
    <row r="26" spans="1:13" ht="20.100000000000001" customHeight="1">
      <c r="A26" s="46">
        <v>25</v>
      </c>
      <c r="B26" s="46" t="s">
        <v>28</v>
      </c>
      <c r="C26" s="47"/>
      <c r="D26" s="47">
        <v>1</v>
      </c>
      <c r="E26" s="47"/>
      <c r="F26" s="47"/>
      <c r="G26" s="49">
        <f>SUM(C26+D26)</f>
        <v>1</v>
      </c>
      <c r="H26" s="48"/>
      <c r="I26" s="25"/>
      <c r="K26">
        <f>(G26)</f>
        <v>1</v>
      </c>
      <c r="L26">
        <f>(G26)</f>
        <v>1</v>
      </c>
    </row>
    <row r="27" spans="1:13" ht="20.100000000000001" customHeight="1">
      <c r="A27" s="50">
        <v>26</v>
      </c>
      <c r="B27" s="50" t="s">
        <v>29</v>
      </c>
      <c r="C27" s="51">
        <v>1</v>
      </c>
      <c r="D27" s="51"/>
      <c r="E27" s="51"/>
      <c r="F27" s="51"/>
      <c r="G27" s="52"/>
      <c r="H27" s="52">
        <f>SUM(E27+F27)</f>
        <v>0</v>
      </c>
      <c r="I27" s="25"/>
      <c r="J27">
        <f>(H27)</f>
        <v>0</v>
      </c>
      <c r="K27">
        <f>(H27)</f>
        <v>0</v>
      </c>
    </row>
    <row r="28" spans="1:13" ht="20.100000000000001" customHeight="1">
      <c r="A28" s="46">
        <v>27</v>
      </c>
      <c r="B28" s="46" t="s">
        <v>30</v>
      </c>
      <c r="C28" s="47"/>
      <c r="D28" s="47">
        <v>1</v>
      </c>
      <c r="E28" s="47"/>
      <c r="F28" s="47"/>
      <c r="G28" s="49">
        <f>SUM(C28+D28)</f>
        <v>1</v>
      </c>
      <c r="H28" s="48"/>
      <c r="I28" s="25"/>
      <c r="J28">
        <f>(G28)</f>
        <v>1</v>
      </c>
      <c r="L28">
        <f>(G28)</f>
        <v>1</v>
      </c>
    </row>
    <row r="29" spans="1:13" ht="20.100000000000001" customHeight="1">
      <c r="A29" s="50">
        <v>28</v>
      </c>
      <c r="B29" s="50" t="s">
        <v>31</v>
      </c>
      <c r="C29" s="51"/>
      <c r="D29" s="51">
        <v>1</v>
      </c>
      <c r="E29" s="51"/>
      <c r="F29" s="51"/>
      <c r="G29" s="52">
        <f>SUM(C29+D29)</f>
        <v>1</v>
      </c>
      <c r="H29" s="52"/>
      <c r="I29" s="25"/>
      <c r="L29">
        <f>(G29)</f>
        <v>1</v>
      </c>
      <c r="M29">
        <f>(G29)</f>
        <v>1</v>
      </c>
    </row>
    <row r="30" spans="1:13" ht="20.100000000000001" customHeight="1">
      <c r="A30" s="46">
        <v>29</v>
      </c>
      <c r="B30" s="46" t="s">
        <v>32</v>
      </c>
      <c r="C30" s="47">
        <v>1</v>
      </c>
      <c r="D30" s="47"/>
      <c r="E30" s="47"/>
      <c r="F30" s="47"/>
      <c r="G30" s="49">
        <f>SUM(C30+D30)</f>
        <v>1</v>
      </c>
      <c r="H30" s="48"/>
      <c r="I30" s="25"/>
      <c r="M30">
        <f>(G30)</f>
        <v>1</v>
      </c>
    </row>
    <row r="31" spans="1:13" ht="20.100000000000001" customHeight="1">
      <c r="A31" s="50">
        <v>30</v>
      </c>
      <c r="B31" s="50" t="s">
        <v>33</v>
      </c>
      <c r="C31" s="51">
        <v>1</v>
      </c>
      <c r="D31" s="51"/>
      <c r="E31" s="51"/>
      <c r="F31" s="51"/>
      <c r="G31" s="52">
        <f>SUM(C31+D31)</f>
        <v>1</v>
      </c>
      <c r="H31" s="52"/>
      <c r="I31" s="25"/>
      <c r="L31">
        <f>(G31)</f>
        <v>1</v>
      </c>
      <c r="M31">
        <f>(G31)</f>
        <v>1</v>
      </c>
    </row>
    <row r="32" spans="1:13" ht="20.100000000000001" customHeight="1">
      <c r="A32" s="46">
        <v>31</v>
      </c>
      <c r="B32" s="46" t="s">
        <v>34</v>
      </c>
      <c r="C32" s="47"/>
      <c r="D32" s="47"/>
      <c r="E32" s="47"/>
      <c r="F32" s="47">
        <v>1</v>
      </c>
      <c r="G32" s="49">
        <v>1</v>
      </c>
      <c r="H32" s="48"/>
      <c r="I32" s="25"/>
      <c r="J32">
        <f>(G32)</f>
        <v>1</v>
      </c>
      <c r="M32">
        <f>(G32)</f>
        <v>1</v>
      </c>
    </row>
    <row r="33" spans="1:13" ht="20.100000000000001" customHeight="1">
      <c r="A33" s="50">
        <v>32</v>
      </c>
      <c r="B33" s="50" t="s">
        <v>35</v>
      </c>
      <c r="C33" s="51"/>
      <c r="D33" s="51"/>
      <c r="E33" s="51"/>
      <c r="F33" s="51">
        <v>1</v>
      </c>
      <c r="G33" s="52">
        <v>1</v>
      </c>
      <c r="H33" s="52"/>
      <c r="I33" s="25"/>
      <c r="L33">
        <f>(G33)</f>
        <v>1</v>
      </c>
      <c r="M33">
        <f>(G33)</f>
        <v>1</v>
      </c>
    </row>
    <row r="34" spans="1:13" ht="20.100000000000001" customHeight="1">
      <c r="A34" s="46">
        <v>33</v>
      </c>
      <c r="B34" s="46" t="s">
        <v>36</v>
      </c>
      <c r="C34" s="47"/>
      <c r="D34" s="47"/>
      <c r="E34" s="47"/>
      <c r="F34" s="47">
        <v>1</v>
      </c>
      <c r="G34" s="48"/>
      <c r="H34" s="49">
        <f>SUM(E34+F34)</f>
        <v>1</v>
      </c>
      <c r="I34" s="25"/>
      <c r="J34">
        <f>(H34)</f>
        <v>1</v>
      </c>
      <c r="M34">
        <f>(H34)</f>
        <v>1</v>
      </c>
    </row>
    <row r="35" spans="1:13" ht="20.100000000000001" customHeight="1">
      <c r="A35" s="50">
        <v>34</v>
      </c>
      <c r="B35" s="50" t="s">
        <v>37</v>
      </c>
      <c r="C35" s="53"/>
      <c r="D35" s="53">
        <v>1</v>
      </c>
      <c r="E35" s="53"/>
      <c r="F35" s="53"/>
      <c r="G35" s="52">
        <f>SUM(C35+D35)</f>
        <v>1</v>
      </c>
      <c r="H35" s="52"/>
      <c r="I35" s="25"/>
      <c r="L35">
        <f>(G35)</f>
        <v>1</v>
      </c>
    </row>
    <row r="36" spans="1:13" ht="20.100000000000001" customHeight="1">
      <c r="A36" s="46">
        <v>35</v>
      </c>
      <c r="B36" s="46" t="s">
        <v>38</v>
      </c>
      <c r="C36" s="47"/>
      <c r="D36" s="47"/>
      <c r="E36" s="47"/>
      <c r="F36" s="47">
        <v>1</v>
      </c>
      <c r="G36" s="48"/>
      <c r="H36" s="49">
        <f>SUM(E36+F36)</f>
        <v>1</v>
      </c>
      <c r="I36" s="25"/>
      <c r="K36">
        <f>(H36)</f>
        <v>1</v>
      </c>
      <c r="L36">
        <f>(H36)</f>
        <v>1</v>
      </c>
    </row>
    <row r="37" spans="1:13" ht="20.100000000000001" customHeight="1">
      <c r="A37" s="50">
        <v>36</v>
      </c>
      <c r="B37" s="50" t="s">
        <v>39</v>
      </c>
      <c r="C37" s="51"/>
      <c r="D37" s="51"/>
      <c r="E37" s="51">
        <v>1</v>
      </c>
      <c r="F37" s="51"/>
      <c r="G37" s="52">
        <f>SUM(C37+D37)</f>
        <v>0</v>
      </c>
      <c r="H37" s="52"/>
      <c r="I37" s="25"/>
      <c r="K37">
        <f>(G37)</f>
        <v>0</v>
      </c>
      <c r="M37">
        <f>(G37)</f>
        <v>0</v>
      </c>
    </row>
    <row r="38" spans="1:13" ht="20.100000000000001" customHeight="1">
      <c r="A38" s="46">
        <v>37</v>
      </c>
      <c r="B38" s="46" t="s">
        <v>40</v>
      </c>
      <c r="C38" s="47">
        <v>1</v>
      </c>
      <c r="D38" s="47"/>
      <c r="E38" s="47"/>
      <c r="F38" s="47"/>
      <c r="G38" s="49">
        <f>SUM(C38+D38)</f>
        <v>1</v>
      </c>
      <c r="H38" s="48"/>
      <c r="I38" s="25"/>
      <c r="L38">
        <f>(G38)</f>
        <v>1</v>
      </c>
      <c r="M38">
        <f>(G38)</f>
        <v>1</v>
      </c>
    </row>
    <row r="39" spans="1:13" ht="20.100000000000001" customHeight="1">
      <c r="A39" s="50">
        <v>38</v>
      </c>
      <c r="B39" s="50" t="s">
        <v>41</v>
      </c>
      <c r="C39" s="51"/>
      <c r="D39" s="51"/>
      <c r="E39" s="51">
        <v>1</v>
      </c>
      <c r="F39" s="51"/>
      <c r="G39" s="52">
        <f>SUM(C39+D39)</f>
        <v>0</v>
      </c>
      <c r="H39" s="52"/>
      <c r="I39" s="25"/>
      <c r="J39">
        <f>(G39)</f>
        <v>0</v>
      </c>
      <c r="K39">
        <f>(G39)</f>
        <v>0</v>
      </c>
    </row>
    <row r="40" spans="1:13" ht="20.100000000000001" customHeight="1">
      <c r="A40" s="46">
        <v>39</v>
      </c>
      <c r="B40" s="46" t="s">
        <v>42</v>
      </c>
      <c r="C40" s="54"/>
      <c r="D40" s="54"/>
      <c r="E40" s="54">
        <v>1</v>
      </c>
      <c r="F40" s="54"/>
      <c r="G40" s="48"/>
      <c r="H40" s="49">
        <f>SUM(E40+F40)</f>
        <v>1</v>
      </c>
      <c r="I40" s="25"/>
      <c r="J40">
        <f>(H41)</f>
        <v>0</v>
      </c>
      <c r="M40">
        <f>(H41)</f>
        <v>0</v>
      </c>
    </row>
    <row r="41" spans="1:13" ht="20.100000000000001" customHeight="1">
      <c r="A41" s="50">
        <v>40</v>
      </c>
      <c r="B41" s="50" t="s">
        <v>43</v>
      </c>
      <c r="C41" s="51"/>
      <c r="D41" s="51">
        <v>1</v>
      </c>
      <c r="E41" s="51"/>
      <c r="F41" s="51"/>
      <c r="G41" s="52">
        <f>SUM(C41+D41)</f>
        <v>1</v>
      </c>
      <c r="H41" s="52"/>
      <c r="I41" s="25"/>
      <c r="L41">
        <f>(G41)</f>
        <v>1</v>
      </c>
    </row>
    <row r="42" spans="1:13" ht="20.100000000000001" customHeight="1">
      <c r="A42" s="46">
        <v>41</v>
      </c>
      <c r="B42" s="46" t="s">
        <v>44</v>
      </c>
      <c r="C42" s="47"/>
      <c r="D42" s="47"/>
      <c r="E42" s="47">
        <v>1</v>
      </c>
      <c r="F42" s="47"/>
      <c r="G42" s="48"/>
      <c r="H42" s="49">
        <f>SUM(E42+F42)</f>
        <v>1</v>
      </c>
      <c r="I42" s="25"/>
      <c r="L42">
        <f>(H42)</f>
        <v>1</v>
      </c>
      <c r="M42">
        <f>(H42)</f>
        <v>1</v>
      </c>
    </row>
    <row r="43" spans="1:13" ht="20.100000000000001" customHeight="1">
      <c r="A43" s="50">
        <v>42</v>
      </c>
      <c r="B43" s="50" t="s">
        <v>45</v>
      </c>
      <c r="C43" s="51"/>
      <c r="D43" s="51"/>
      <c r="E43" s="51">
        <v>1</v>
      </c>
      <c r="F43" s="51"/>
      <c r="G43" s="52"/>
      <c r="H43" s="52">
        <f>SUM(E43+F43)</f>
        <v>1</v>
      </c>
      <c r="I43" s="25"/>
      <c r="K43">
        <f>(H43)</f>
        <v>1</v>
      </c>
      <c r="L43">
        <f>(H43)</f>
        <v>1</v>
      </c>
    </row>
    <row r="44" spans="1:13" ht="20.100000000000001" customHeight="1">
      <c r="A44" s="46">
        <v>43</v>
      </c>
      <c r="B44" s="46" t="s">
        <v>46</v>
      </c>
      <c r="C44" s="47"/>
      <c r="D44" s="47"/>
      <c r="E44" s="47"/>
      <c r="F44" s="47">
        <v>1</v>
      </c>
      <c r="G44" s="48"/>
      <c r="H44" s="49">
        <f>SUM(E44+F44)</f>
        <v>1</v>
      </c>
      <c r="I44" s="25"/>
      <c r="L44">
        <f>(H44)</f>
        <v>1</v>
      </c>
      <c r="M44">
        <f>(H44)</f>
        <v>1</v>
      </c>
    </row>
    <row r="45" spans="1:13" ht="20.100000000000001" customHeight="1">
      <c r="A45" s="50">
        <v>44</v>
      </c>
      <c r="B45" s="50" t="s">
        <v>47</v>
      </c>
      <c r="C45" s="55"/>
      <c r="D45" s="55">
        <v>1</v>
      </c>
      <c r="E45" s="55"/>
      <c r="F45" s="55"/>
      <c r="G45" s="52">
        <f>SUM(C45+D45)</f>
        <v>1</v>
      </c>
      <c r="H45" s="52"/>
      <c r="I45" s="25"/>
      <c r="J45">
        <f>(G45)</f>
        <v>1</v>
      </c>
      <c r="K45">
        <f>(G45)</f>
        <v>1</v>
      </c>
    </row>
    <row r="46" spans="1:13" ht="20.100000000000001" customHeight="1">
      <c r="A46" s="46">
        <v>45</v>
      </c>
      <c r="B46" s="46" t="s">
        <v>48</v>
      </c>
      <c r="C46" s="47"/>
      <c r="D46" s="47">
        <v>1</v>
      </c>
      <c r="E46" s="47"/>
      <c r="F46" s="47"/>
      <c r="G46" s="48"/>
      <c r="H46" s="49">
        <f>SUM(E46+F46)</f>
        <v>0</v>
      </c>
      <c r="I46" s="25"/>
      <c r="J46">
        <f>(H46)</f>
        <v>0</v>
      </c>
      <c r="K46">
        <f>(H46)</f>
        <v>0</v>
      </c>
    </row>
    <row r="47" spans="1:13" ht="20.100000000000001" customHeight="1">
      <c r="A47" s="50">
        <v>46</v>
      </c>
      <c r="B47" s="50" t="s">
        <v>49</v>
      </c>
      <c r="C47" s="51"/>
      <c r="D47" s="51">
        <v>1</v>
      </c>
      <c r="E47" s="51"/>
      <c r="F47" s="51"/>
      <c r="G47" s="52"/>
      <c r="H47" s="52">
        <f>SUM(E47+F47)</f>
        <v>0</v>
      </c>
      <c r="I47" s="25"/>
      <c r="K47">
        <f>(H47)</f>
        <v>0</v>
      </c>
      <c r="M47">
        <f>(H47)</f>
        <v>0</v>
      </c>
    </row>
    <row r="48" spans="1:13" ht="20.100000000000001" customHeight="1">
      <c r="A48" s="46">
        <v>47</v>
      </c>
      <c r="B48" s="46" t="s">
        <v>50</v>
      </c>
      <c r="C48" s="47"/>
      <c r="D48" s="47"/>
      <c r="E48" s="47">
        <v>1</v>
      </c>
      <c r="F48" s="47"/>
      <c r="G48" s="49">
        <f>SUM(C48+D48)</f>
        <v>0</v>
      </c>
      <c r="H48" s="48"/>
      <c r="I48" s="25"/>
      <c r="J48">
        <f>(G48)</f>
        <v>0</v>
      </c>
      <c r="K48">
        <f>(G48)</f>
        <v>0</v>
      </c>
    </row>
    <row r="49" spans="1:13" ht="20.100000000000001" customHeight="1">
      <c r="A49" s="50">
        <v>48</v>
      </c>
      <c r="B49" s="50" t="s">
        <v>51</v>
      </c>
      <c r="C49" s="51"/>
      <c r="D49" s="51"/>
      <c r="E49" s="51"/>
      <c r="F49" s="51">
        <v>1</v>
      </c>
      <c r="G49" s="52">
        <f>SUM(C49+D49)</f>
        <v>0</v>
      </c>
      <c r="H49" s="52"/>
      <c r="I49" s="25"/>
      <c r="J49">
        <f>(G49)</f>
        <v>0</v>
      </c>
      <c r="K49">
        <f>(G49)</f>
        <v>0</v>
      </c>
    </row>
    <row r="50" spans="1:13" ht="20.100000000000001" customHeight="1">
      <c r="A50" s="46">
        <v>49</v>
      </c>
      <c r="B50" s="46" t="s">
        <v>52</v>
      </c>
      <c r="C50" s="54"/>
      <c r="D50" s="54">
        <v>1</v>
      </c>
      <c r="E50" s="54"/>
      <c r="F50" s="54"/>
      <c r="G50" s="49">
        <f>SUM(C50+D50)</f>
        <v>1</v>
      </c>
      <c r="H50" s="48"/>
      <c r="I50" s="25"/>
      <c r="L50">
        <f>(G50)</f>
        <v>1</v>
      </c>
      <c r="M50">
        <f>(G50)</f>
        <v>1</v>
      </c>
    </row>
    <row r="51" spans="1:13" ht="20.100000000000001" customHeight="1">
      <c r="A51" s="50">
        <v>50</v>
      </c>
      <c r="B51" s="50" t="s">
        <v>53</v>
      </c>
      <c r="C51" s="56"/>
      <c r="D51" s="56">
        <v>1</v>
      </c>
      <c r="E51" s="56"/>
      <c r="F51" s="56"/>
      <c r="G51" s="52">
        <f>SUM(C51+D51)</f>
        <v>1</v>
      </c>
      <c r="H51" s="52"/>
      <c r="I51" s="25"/>
      <c r="J51">
        <f>(G51)</f>
        <v>1</v>
      </c>
      <c r="K51">
        <f>(G51)</f>
        <v>1</v>
      </c>
    </row>
    <row r="52" spans="1:13" ht="18.75">
      <c r="A52" s="5"/>
      <c r="B52" s="57" t="s">
        <v>1</v>
      </c>
      <c r="C52" s="58">
        <v>1</v>
      </c>
      <c r="D52" s="58">
        <v>2</v>
      </c>
      <c r="E52" s="58">
        <v>3</v>
      </c>
      <c r="F52" s="58">
        <v>4</v>
      </c>
      <c r="G52" s="59"/>
      <c r="H52" s="59"/>
      <c r="J52">
        <f>SUM(J2:J51)</f>
        <v>7</v>
      </c>
      <c r="K52">
        <f t="shared" ref="K52:M52" si="1">SUM(K2:K51)</f>
        <v>13</v>
      </c>
      <c r="L52">
        <f t="shared" si="1"/>
        <v>23</v>
      </c>
      <c r="M52">
        <f t="shared" si="1"/>
        <v>12</v>
      </c>
    </row>
    <row r="53" spans="1:13" ht="18.75">
      <c r="A53" s="27"/>
      <c r="B53" s="6" t="s">
        <v>0</v>
      </c>
      <c r="C53" s="2">
        <f t="shared" ref="C53:H53" si="2">SUM(C2:C51)</f>
        <v>5</v>
      </c>
      <c r="D53" s="2">
        <f t="shared" si="2"/>
        <v>19</v>
      </c>
      <c r="E53" s="2">
        <f t="shared" si="2"/>
        <v>12</v>
      </c>
      <c r="F53" s="2">
        <f t="shared" si="2"/>
        <v>14</v>
      </c>
      <c r="G53" s="33">
        <f t="shared" si="2"/>
        <v>19</v>
      </c>
      <c r="H53" s="33">
        <f t="shared" si="2"/>
        <v>17</v>
      </c>
    </row>
    <row r="54" spans="1:13" ht="23.25">
      <c r="A54" s="28"/>
      <c r="B54" s="38" t="s">
        <v>68</v>
      </c>
      <c r="C54" s="17"/>
      <c r="D54" s="17"/>
      <c r="E54" s="17"/>
      <c r="F54" s="36">
        <f>J56</f>
        <v>0.4375</v>
      </c>
      <c r="G54" s="17"/>
      <c r="J54" t="s">
        <v>72</v>
      </c>
    </row>
    <row r="55" spans="1:13" ht="23.25">
      <c r="A55" s="5"/>
      <c r="B55" s="38" t="s">
        <v>69</v>
      </c>
      <c r="C55" s="17"/>
      <c r="D55" s="17"/>
      <c r="E55" s="17"/>
      <c r="F55" s="36">
        <f>K56</f>
        <v>0.56521739130434778</v>
      </c>
      <c r="G55" s="17"/>
      <c r="J55" t="s">
        <v>58</v>
      </c>
      <c r="K55" t="s">
        <v>59</v>
      </c>
      <c r="L55" t="s">
        <v>60</v>
      </c>
      <c r="M55" t="s">
        <v>61</v>
      </c>
    </row>
    <row r="56" spans="1:13" ht="23.25">
      <c r="A56" s="7"/>
      <c r="B56" s="38" t="s">
        <v>70</v>
      </c>
      <c r="C56" s="17"/>
      <c r="D56" s="17"/>
      <c r="E56" s="17"/>
      <c r="F56" s="36">
        <f>L56</f>
        <v>1</v>
      </c>
      <c r="G56" s="17"/>
      <c r="J56" s="34">
        <f>((J52)/16*100)%</f>
        <v>0.4375</v>
      </c>
      <c r="K56" s="34">
        <f>((K52)/23*100)%</f>
        <v>0.56521739130434778</v>
      </c>
      <c r="L56" s="34">
        <f>((L52)/23*100)%</f>
        <v>1</v>
      </c>
      <c r="M56" s="34">
        <f>((M52)/19*100)%</f>
        <v>0.63157894736842102</v>
      </c>
    </row>
    <row r="57" spans="1:13" ht="23.25">
      <c r="A57" s="7"/>
      <c r="B57" s="38" t="s">
        <v>71</v>
      </c>
      <c r="C57" s="17"/>
      <c r="D57" s="17"/>
      <c r="E57" s="17"/>
      <c r="F57" s="36">
        <f>M56</f>
        <v>0.63157894736842102</v>
      </c>
      <c r="G57" s="17"/>
    </row>
    <row r="58" spans="1:13" ht="23.25" customHeight="1">
      <c r="A58" s="32"/>
      <c r="B58" s="38" t="s">
        <v>80</v>
      </c>
      <c r="C58" s="39"/>
      <c r="D58" s="39"/>
      <c r="E58" s="39"/>
      <c r="F58" s="45">
        <f>L66/100</f>
        <v>0.72</v>
      </c>
      <c r="G58" s="40"/>
      <c r="J58" t="s">
        <v>72</v>
      </c>
    </row>
    <row r="59" spans="1:13" ht="15.75">
      <c r="A59" s="32"/>
      <c r="B59" s="44" t="s">
        <v>76</v>
      </c>
      <c r="C59" s="39"/>
      <c r="D59" s="39"/>
      <c r="E59" s="39"/>
      <c r="F59" s="40"/>
      <c r="G59" s="40"/>
      <c r="J59" t="s">
        <v>58</v>
      </c>
      <c r="K59" t="s">
        <v>59</v>
      </c>
      <c r="L59" t="s">
        <v>60</v>
      </c>
      <c r="M59" t="s">
        <v>61</v>
      </c>
    </row>
    <row r="60" spans="1:13">
      <c r="A60" s="32"/>
      <c r="B60" s="42" t="s">
        <v>74</v>
      </c>
      <c r="C60" s="43"/>
      <c r="D60" s="43"/>
      <c r="E60" s="43"/>
      <c r="F60" s="43" t="s">
        <v>78</v>
      </c>
      <c r="G60" s="43"/>
      <c r="J60" s="35">
        <f>J56*100</f>
        <v>43.75</v>
      </c>
      <c r="K60" s="35">
        <f>K56*100</f>
        <v>56.521739130434781</v>
      </c>
      <c r="L60" s="35">
        <f>L56*100</f>
        <v>100</v>
      </c>
      <c r="M60" s="35">
        <f>M56*100</f>
        <v>63.157894736842103</v>
      </c>
    </row>
    <row r="61" spans="1:13">
      <c r="A61" s="41"/>
      <c r="B61" s="42" t="s">
        <v>73</v>
      </c>
      <c r="C61" s="43"/>
      <c r="D61" s="43"/>
      <c r="E61" s="43"/>
      <c r="F61" s="43" t="s">
        <v>81</v>
      </c>
      <c r="G61" s="43"/>
    </row>
    <row r="62" spans="1:13">
      <c r="A62" s="41"/>
      <c r="B62" s="42" t="s">
        <v>75</v>
      </c>
      <c r="C62" s="43"/>
      <c r="D62" s="43"/>
      <c r="E62" s="43"/>
      <c r="F62" s="43" t="s">
        <v>79</v>
      </c>
      <c r="G62" s="43"/>
    </row>
    <row r="65" spans="12:12">
      <c r="L65" t="s">
        <v>77</v>
      </c>
    </row>
    <row r="66" spans="12:12">
      <c r="L66">
        <f>((G53+H53)*2)</f>
        <v>72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3:P7"/>
  <sheetViews>
    <sheetView topLeftCell="A11" workbookViewId="0">
      <selection activeCell="AI51" sqref="AI51"/>
    </sheetView>
  </sheetViews>
  <sheetFormatPr defaultRowHeight="15"/>
  <cols>
    <col min="2" max="3" width="9.140625" customWidth="1"/>
  </cols>
  <sheetData>
    <row r="3" spans="2:16" ht="21" customHeight="1">
      <c r="B3" s="24" t="s">
        <v>2</v>
      </c>
      <c r="P3" s="24" t="s">
        <v>3</v>
      </c>
    </row>
    <row r="4" spans="2:16" ht="15" customHeight="1">
      <c r="B4" s="9"/>
      <c r="C4" s="9"/>
    </row>
    <row r="5" spans="2:16" ht="15" customHeight="1">
      <c r="B5" s="10"/>
      <c r="C5" s="10"/>
    </row>
    <row r="7" spans="2:16" ht="15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Spørgeskema - Pæd team</vt:lpstr>
      <vt:lpstr>Spørgeskema - Klient</vt:lpstr>
      <vt:lpstr>Grafisk opgørelse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</dc:creator>
  <cp:lastModifiedBy>Torben Laursen</cp:lastModifiedBy>
  <cp:lastPrinted>2016-09-05T06:30:34Z</cp:lastPrinted>
  <dcterms:created xsi:type="dcterms:W3CDTF">2016-05-10T12:10:27Z</dcterms:created>
  <dcterms:modified xsi:type="dcterms:W3CDTF">2017-11-27T18:07:23Z</dcterms:modified>
</cp:coreProperties>
</file>